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15192" windowHeight="7932" firstSheet="3" activeTab="4"/>
  </bookViews>
  <sheets>
    <sheet name="Incendio-Riepilogo" sheetId="10" r:id="rId1"/>
    <sheet name="Incendio-Dettaglio" sheetId="9" r:id="rId2"/>
    <sheet name="Elettronica-Riepilogo" sheetId="4" r:id="rId3"/>
    <sheet name="Elettronica-Dettaglio" sheetId="3" r:id="rId4"/>
    <sheet name="Furto-Riepilogo" sheetId="8" r:id="rId5"/>
    <sheet name="Furto-Dettaglio" sheetId="7" r:id="rId6"/>
    <sheet name="Rc Patrimoniale Riepilogo" sheetId="18" r:id="rId7"/>
    <sheet name="Rc Patrimoniale Dettaglio" sheetId="17" r:id="rId8"/>
    <sheet name="Infortuni-Riepilogo" sheetId="6" r:id="rId9"/>
    <sheet name="Infortuni-Dettaglio" sheetId="5" r:id="rId10"/>
    <sheet name="RC Auto L-Matr-Riepilogo " sheetId="12" r:id="rId11"/>
    <sheet name="RC Auto L-Matr-Dettaglio" sheetId="24" r:id="rId12"/>
    <sheet name="Kasko-Riepilogo" sheetId="25" r:id="rId13"/>
    <sheet name="Kasko-Dettaglio" sheetId="26" r:id="rId14"/>
    <sheet name="Tutela-Riepilogo" sheetId="27" r:id="rId15"/>
    <sheet name="Tutela-Dettaglio" sheetId="28" r:id="rId16"/>
    <sheet name="Opere d'Arte-Riepilogo" sheetId="29" r:id="rId17"/>
    <sheet name="Opere d'Arte-Dettaglio " sheetId="30" r:id="rId18"/>
  </sheets>
  <definedNames>
    <definedName name="_xlnm.Print_Area" localSheetId="3">'Elettronica-Dettaglio'!$A$1:$I$26</definedName>
    <definedName name="_xlnm.Print_Area" localSheetId="2">'Elettronica-Riepilogo'!$B$1:$L$23</definedName>
    <definedName name="_xlnm.Print_Area" localSheetId="5">'Furto-Dettaglio'!$A$1:$I$29</definedName>
    <definedName name="_xlnm.Print_Area" localSheetId="4">'Furto-Riepilogo'!$B$1:$L$22</definedName>
    <definedName name="_xlnm.Print_Area" localSheetId="1">'Incendio-Dettaglio'!$A$1:$I$27</definedName>
    <definedName name="_xlnm.Print_Area" localSheetId="0">'Incendio-Riepilogo'!$B$1:$L$17</definedName>
    <definedName name="_xlnm.Print_Area" localSheetId="9">'Infortuni-Dettaglio'!$A$1:$H$28</definedName>
    <definedName name="_xlnm.Print_Area" localSheetId="8">'Infortuni-Riepilogo'!$B$1:$L$21</definedName>
    <definedName name="_xlnm.Print_Area" localSheetId="13">'Kasko-Dettaglio'!$A$1:$H$24</definedName>
    <definedName name="_xlnm.Print_Area" localSheetId="12">'Kasko-Riepilogo'!$B$1:$L$20</definedName>
    <definedName name="_xlnm.Print_Area" localSheetId="17">'Opere d''Arte-Dettaglio '!$A$1:$I$20</definedName>
    <definedName name="_xlnm.Print_Area" localSheetId="16">'Opere d''Arte-Riepilogo'!$B$1:$L$17</definedName>
    <definedName name="_xlnm.Print_Area" localSheetId="11">'RC Auto L-Matr-Dettaglio'!$A$1:$I$86</definedName>
    <definedName name="_xlnm.Print_Area" localSheetId="10">'RC Auto L-Matr-Riepilogo '!$B$1:$L$31</definedName>
    <definedName name="_xlnm.Print_Area" localSheetId="7">'Rc Patrimoniale Dettaglio'!$A$1:$H$23</definedName>
    <definedName name="_xlnm.Print_Area" localSheetId="6">'Rc Patrimoniale Riepilogo'!$B$1:$L$19</definedName>
    <definedName name="_xlnm.Print_Area" localSheetId="15">'Tutela-Dettaglio'!$A$1:$I$24</definedName>
    <definedName name="_xlnm.Print_Area" localSheetId="14">'Tutela-Riepilogo'!$B$1:$L$20</definedName>
  </definedNames>
  <calcPr calcId="114210"/>
</workbook>
</file>

<file path=xl/calcChain.xml><?xml version="1.0" encoding="utf-8"?>
<calcChain xmlns="http://schemas.openxmlformats.org/spreadsheetml/2006/main">
  <c r="S7" i="7"/>
  <c r="R7"/>
  <c r="Q7"/>
  <c r="P7"/>
  <c r="O7"/>
  <c r="N7"/>
  <c r="M7"/>
  <c r="L7"/>
  <c r="K7"/>
  <c r="J7"/>
  <c r="X6"/>
  <c r="W6"/>
  <c r="V6"/>
  <c r="U6"/>
  <c r="T6"/>
  <c r="Q6"/>
  <c r="N6"/>
  <c r="P6"/>
  <c r="L6"/>
  <c r="M6"/>
  <c r="J6"/>
  <c r="K6"/>
  <c r="O6"/>
  <c r="K26" i="12"/>
  <c r="W72" i="24"/>
  <c r="V72"/>
  <c r="U72"/>
  <c r="T72"/>
  <c r="R72"/>
  <c r="Q72"/>
  <c r="N72"/>
  <c r="P72"/>
  <c r="L72"/>
  <c r="M72"/>
  <c r="J72"/>
  <c r="K72"/>
  <c r="W71"/>
  <c r="V71"/>
  <c r="U71"/>
  <c r="T71"/>
  <c r="R71"/>
  <c r="Q71"/>
  <c r="N71"/>
  <c r="O71"/>
  <c r="L71"/>
  <c r="M71"/>
  <c r="J71"/>
  <c r="K71"/>
  <c r="W70"/>
  <c r="V70"/>
  <c r="U70"/>
  <c r="T70"/>
  <c r="R70"/>
  <c r="Q70"/>
  <c r="N70"/>
  <c r="P70"/>
  <c r="L70"/>
  <c r="M70"/>
  <c r="J70"/>
  <c r="K70"/>
  <c r="W69"/>
  <c r="V69"/>
  <c r="U69"/>
  <c r="T69"/>
  <c r="R69"/>
  <c r="Q69"/>
  <c r="N69"/>
  <c r="P69"/>
  <c r="L69"/>
  <c r="M69"/>
  <c r="J69"/>
  <c r="K69"/>
  <c r="W68"/>
  <c r="V68"/>
  <c r="U68"/>
  <c r="T68"/>
  <c r="R68"/>
  <c r="Q68"/>
  <c r="N68"/>
  <c r="P68"/>
  <c r="L68"/>
  <c r="M68"/>
  <c r="J68"/>
  <c r="K68"/>
  <c r="W67"/>
  <c r="V67"/>
  <c r="U67"/>
  <c r="T67"/>
  <c r="R67"/>
  <c r="Q67"/>
  <c r="N67"/>
  <c r="O67"/>
  <c r="L67"/>
  <c r="M67"/>
  <c r="J67"/>
  <c r="K67"/>
  <c r="W66"/>
  <c r="V66"/>
  <c r="U66"/>
  <c r="T66"/>
  <c r="R66"/>
  <c r="Q66"/>
  <c r="N66"/>
  <c r="P66"/>
  <c r="L66"/>
  <c r="M66"/>
  <c r="J66"/>
  <c r="K66"/>
  <c r="W65"/>
  <c r="V65"/>
  <c r="U65"/>
  <c r="T65"/>
  <c r="R65"/>
  <c r="Q65"/>
  <c r="N65"/>
  <c r="O65"/>
  <c r="L65"/>
  <c r="M65"/>
  <c r="J65"/>
  <c r="K65"/>
  <c r="W57"/>
  <c r="V57"/>
  <c r="U57"/>
  <c r="T57"/>
  <c r="R57"/>
  <c r="Q57"/>
  <c r="N57"/>
  <c r="P57"/>
  <c r="L57"/>
  <c r="M57"/>
  <c r="K57"/>
  <c r="J57"/>
  <c r="W56"/>
  <c r="V56"/>
  <c r="U56"/>
  <c r="T56"/>
  <c r="R56"/>
  <c r="Q56"/>
  <c r="N56"/>
  <c r="O56"/>
  <c r="L56"/>
  <c r="M56"/>
  <c r="K56"/>
  <c r="J56"/>
  <c r="S80"/>
  <c r="K31" i="12"/>
  <c r="R80" i="24"/>
  <c r="L31" i="12"/>
  <c r="W79" i="24"/>
  <c r="V79"/>
  <c r="U79"/>
  <c r="T79"/>
  <c r="Q79"/>
  <c r="N79"/>
  <c r="O79"/>
  <c r="L79"/>
  <c r="M79"/>
  <c r="J79"/>
  <c r="K79"/>
  <c r="W64"/>
  <c r="V64"/>
  <c r="U64"/>
  <c r="T64"/>
  <c r="R64"/>
  <c r="Q64"/>
  <c r="N64"/>
  <c r="P64"/>
  <c r="L64"/>
  <c r="M64"/>
  <c r="J64"/>
  <c r="K64"/>
  <c r="S58"/>
  <c r="K20" i="12"/>
  <c r="L55" i="24"/>
  <c r="M55"/>
  <c r="K55"/>
  <c r="G46"/>
  <c r="U46"/>
  <c r="W55"/>
  <c r="V55"/>
  <c r="U55"/>
  <c r="T55"/>
  <c r="R55"/>
  <c r="Q55"/>
  <c r="N55"/>
  <c r="O55"/>
  <c r="W54"/>
  <c r="V54"/>
  <c r="U54"/>
  <c r="T54"/>
  <c r="R54"/>
  <c r="Q54"/>
  <c r="N54"/>
  <c r="O54"/>
  <c r="L54"/>
  <c r="M54"/>
  <c r="J54"/>
  <c r="K54"/>
  <c r="W53"/>
  <c r="V53"/>
  <c r="U53"/>
  <c r="T53"/>
  <c r="R53"/>
  <c r="Q53"/>
  <c r="N53"/>
  <c r="O53"/>
  <c r="L53"/>
  <c r="M53"/>
  <c r="J53"/>
  <c r="K53"/>
  <c r="W52"/>
  <c r="V52"/>
  <c r="U52"/>
  <c r="T52"/>
  <c r="R52"/>
  <c r="Q52"/>
  <c r="N52"/>
  <c r="P52"/>
  <c r="L52"/>
  <c r="M52"/>
  <c r="J52"/>
  <c r="K52"/>
  <c r="W51"/>
  <c r="V51"/>
  <c r="U51"/>
  <c r="T51"/>
  <c r="R51"/>
  <c r="Q51"/>
  <c r="N51"/>
  <c r="O51"/>
  <c r="L51"/>
  <c r="M51"/>
  <c r="J51"/>
  <c r="K51"/>
  <c r="W50"/>
  <c r="V50"/>
  <c r="U50"/>
  <c r="T50"/>
  <c r="R50"/>
  <c r="Q50"/>
  <c r="N50"/>
  <c r="O50"/>
  <c r="L50"/>
  <c r="M50"/>
  <c r="J50"/>
  <c r="K50"/>
  <c r="W49"/>
  <c r="V49"/>
  <c r="U49"/>
  <c r="T49"/>
  <c r="R49"/>
  <c r="Q49"/>
  <c r="N49"/>
  <c r="P49"/>
  <c r="L49"/>
  <c r="M49"/>
  <c r="J49"/>
  <c r="K49"/>
  <c r="W48"/>
  <c r="V48"/>
  <c r="U48"/>
  <c r="T48"/>
  <c r="R48"/>
  <c r="Q48"/>
  <c r="N48"/>
  <c r="O48"/>
  <c r="L48"/>
  <c r="M48"/>
  <c r="J48"/>
  <c r="K48"/>
  <c r="W47"/>
  <c r="V47"/>
  <c r="U47"/>
  <c r="T47"/>
  <c r="R47"/>
  <c r="Q47"/>
  <c r="N47"/>
  <c r="P47"/>
  <c r="L47"/>
  <c r="M47"/>
  <c r="J47"/>
  <c r="K47"/>
  <c r="W46"/>
  <c r="V46"/>
  <c r="R46"/>
  <c r="Q46"/>
  <c r="L46"/>
  <c r="M46"/>
  <c r="J46"/>
  <c r="K46"/>
  <c r="W45"/>
  <c r="V45"/>
  <c r="U45"/>
  <c r="T45"/>
  <c r="R45"/>
  <c r="Q45"/>
  <c r="N45"/>
  <c r="P45"/>
  <c r="L45"/>
  <c r="M45"/>
  <c r="J45"/>
  <c r="K45"/>
  <c r="S39"/>
  <c r="K15" i="12"/>
  <c r="R39" i="24"/>
  <c r="L15" i="12"/>
  <c r="W38" i="24"/>
  <c r="V38"/>
  <c r="U38"/>
  <c r="T38"/>
  <c r="Q38"/>
  <c r="N38"/>
  <c r="O38"/>
  <c r="L38"/>
  <c r="M38"/>
  <c r="J38"/>
  <c r="K38"/>
  <c r="W37"/>
  <c r="V37"/>
  <c r="U37"/>
  <c r="T37"/>
  <c r="Q37"/>
  <c r="N37"/>
  <c r="O37"/>
  <c r="L37"/>
  <c r="M37"/>
  <c r="J37"/>
  <c r="K37"/>
  <c r="W36"/>
  <c r="V36"/>
  <c r="U36"/>
  <c r="T36"/>
  <c r="Q36"/>
  <c r="N36"/>
  <c r="P36"/>
  <c r="L36"/>
  <c r="M36"/>
  <c r="J36"/>
  <c r="K36"/>
  <c r="W35"/>
  <c r="V35"/>
  <c r="U35"/>
  <c r="T35"/>
  <c r="Q35"/>
  <c r="N35"/>
  <c r="P35"/>
  <c r="L35"/>
  <c r="M35"/>
  <c r="J35"/>
  <c r="K35"/>
  <c r="W34"/>
  <c r="V34"/>
  <c r="U34"/>
  <c r="T34"/>
  <c r="Q34"/>
  <c r="N34"/>
  <c r="O34"/>
  <c r="L34"/>
  <c r="M34"/>
  <c r="J34"/>
  <c r="K34"/>
  <c r="W33"/>
  <c r="V33"/>
  <c r="U33"/>
  <c r="T33"/>
  <c r="Q33"/>
  <c r="N33"/>
  <c r="O33"/>
  <c r="L33"/>
  <c r="M33"/>
  <c r="J33"/>
  <c r="K33"/>
  <c r="W32"/>
  <c r="V32"/>
  <c r="U32"/>
  <c r="T32"/>
  <c r="Q32"/>
  <c r="N32"/>
  <c r="P32"/>
  <c r="L32"/>
  <c r="M32"/>
  <c r="J32"/>
  <c r="K32"/>
  <c r="W31"/>
  <c r="V31"/>
  <c r="U31"/>
  <c r="T31"/>
  <c r="Q31"/>
  <c r="N31"/>
  <c r="P31"/>
  <c r="L31"/>
  <c r="M31"/>
  <c r="J31"/>
  <c r="K31"/>
  <c r="W30"/>
  <c r="V30"/>
  <c r="U30"/>
  <c r="T30"/>
  <c r="Q30"/>
  <c r="N30"/>
  <c r="P30"/>
  <c r="L30"/>
  <c r="M30"/>
  <c r="J30"/>
  <c r="K30"/>
  <c r="W29"/>
  <c r="V29"/>
  <c r="U29"/>
  <c r="T29"/>
  <c r="Q29"/>
  <c r="N29"/>
  <c r="O29"/>
  <c r="L29"/>
  <c r="M29"/>
  <c r="J29"/>
  <c r="K29"/>
  <c r="S24"/>
  <c r="K10" i="12"/>
  <c r="Q24" i="24"/>
  <c r="J10" i="12"/>
  <c r="G22" i="24"/>
  <c r="U22"/>
  <c r="W23"/>
  <c r="V23"/>
  <c r="U23"/>
  <c r="T23"/>
  <c r="R23"/>
  <c r="N23"/>
  <c r="O23"/>
  <c r="L23"/>
  <c r="M23"/>
  <c r="J23"/>
  <c r="K23"/>
  <c r="W22"/>
  <c r="V22"/>
  <c r="R22"/>
  <c r="W21"/>
  <c r="V21"/>
  <c r="U21"/>
  <c r="T21"/>
  <c r="R21"/>
  <c r="N21"/>
  <c r="P21"/>
  <c r="L21"/>
  <c r="M21"/>
  <c r="J21"/>
  <c r="K21"/>
  <c r="T22"/>
  <c r="X22"/>
  <c r="J22"/>
  <c r="K22"/>
  <c r="N22"/>
  <c r="P22"/>
  <c r="L22"/>
  <c r="M22"/>
  <c r="P67"/>
  <c r="X68"/>
  <c r="X64"/>
  <c r="X72"/>
  <c r="P71"/>
  <c r="X70"/>
  <c r="X69"/>
  <c r="X67"/>
  <c r="X65"/>
  <c r="P65"/>
  <c r="X71"/>
  <c r="O72"/>
  <c r="X66"/>
  <c r="O66"/>
  <c r="O68"/>
  <c r="O69"/>
  <c r="O70"/>
  <c r="X57"/>
  <c r="P56"/>
  <c r="X56"/>
  <c r="O57"/>
  <c r="X79"/>
  <c r="P79"/>
  <c r="O64"/>
  <c r="X53"/>
  <c r="X55"/>
  <c r="X54"/>
  <c r="X52"/>
  <c r="X51"/>
  <c r="X50"/>
  <c r="X49"/>
  <c r="X48"/>
  <c r="X47"/>
  <c r="X45"/>
  <c r="T46"/>
  <c r="X46"/>
  <c r="N46"/>
  <c r="P46"/>
  <c r="P38"/>
  <c r="O45"/>
  <c r="O47"/>
  <c r="O49"/>
  <c r="X38"/>
  <c r="P51"/>
  <c r="P53"/>
  <c r="P55"/>
  <c r="O52"/>
  <c r="P48"/>
  <c r="P50"/>
  <c r="P54"/>
  <c r="X37"/>
  <c r="X34"/>
  <c r="X33"/>
  <c r="X35"/>
  <c r="X36"/>
  <c r="P34"/>
  <c r="X32"/>
  <c r="X31"/>
  <c r="X30"/>
  <c r="O30"/>
  <c r="X29"/>
  <c r="P33"/>
  <c r="P37"/>
  <c r="P29"/>
  <c r="O31"/>
  <c r="O35"/>
  <c r="O32"/>
  <c r="O36"/>
  <c r="X23"/>
  <c r="X21"/>
  <c r="P23"/>
  <c r="O21"/>
  <c r="S15"/>
  <c r="K5" i="12"/>
  <c r="Q9" i="24"/>
  <c r="Q6"/>
  <c r="W14"/>
  <c r="V14"/>
  <c r="U14"/>
  <c r="T14"/>
  <c r="R14"/>
  <c r="Q14"/>
  <c r="N14"/>
  <c r="P14"/>
  <c r="L14"/>
  <c r="M14"/>
  <c r="J14"/>
  <c r="K14"/>
  <c r="W13"/>
  <c r="V13"/>
  <c r="U13"/>
  <c r="T13"/>
  <c r="R13"/>
  <c r="Q13"/>
  <c r="N13"/>
  <c r="O13"/>
  <c r="L13"/>
  <c r="M13"/>
  <c r="J13"/>
  <c r="K13"/>
  <c r="W12"/>
  <c r="V12"/>
  <c r="U12"/>
  <c r="T12"/>
  <c r="R12"/>
  <c r="Q12"/>
  <c r="N12"/>
  <c r="P12"/>
  <c r="L12"/>
  <c r="M12"/>
  <c r="J12"/>
  <c r="K12"/>
  <c r="W11"/>
  <c r="V11"/>
  <c r="U11"/>
  <c r="T11"/>
  <c r="R11"/>
  <c r="Q11"/>
  <c r="N11"/>
  <c r="P11"/>
  <c r="L11"/>
  <c r="M11"/>
  <c r="J11"/>
  <c r="K11"/>
  <c r="W10"/>
  <c r="V10"/>
  <c r="U10"/>
  <c r="T10"/>
  <c r="R10"/>
  <c r="Q10"/>
  <c r="N10"/>
  <c r="P10"/>
  <c r="L10"/>
  <c r="M10"/>
  <c r="J10"/>
  <c r="K10"/>
  <c r="W9"/>
  <c r="V9"/>
  <c r="R9"/>
  <c r="L9"/>
  <c r="M9"/>
  <c r="W8"/>
  <c r="V8"/>
  <c r="U8"/>
  <c r="T8"/>
  <c r="R8"/>
  <c r="Q8"/>
  <c r="N8"/>
  <c r="P8"/>
  <c r="L8"/>
  <c r="M8"/>
  <c r="J8"/>
  <c r="K8"/>
  <c r="W7"/>
  <c r="V7"/>
  <c r="U7"/>
  <c r="T7"/>
  <c r="R7"/>
  <c r="Q7"/>
  <c r="N7"/>
  <c r="P7"/>
  <c r="L7"/>
  <c r="M7"/>
  <c r="J7"/>
  <c r="K7"/>
  <c r="W6"/>
  <c r="V6"/>
  <c r="U6"/>
  <c r="T6"/>
  <c r="R6"/>
  <c r="N6"/>
  <c r="P6"/>
  <c r="L6"/>
  <c r="M6"/>
  <c r="O22"/>
  <c r="O46"/>
  <c r="X6"/>
  <c r="X11"/>
  <c r="O11"/>
  <c r="X14"/>
  <c r="P13"/>
  <c r="X10"/>
  <c r="X12"/>
  <c r="X13"/>
  <c r="U9"/>
  <c r="N9"/>
  <c r="T9"/>
  <c r="J9"/>
  <c r="K9"/>
  <c r="X8"/>
  <c r="X7"/>
  <c r="O7"/>
  <c r="J6"/>
  <c r="O6"/>
  <c r="O8"/>
  <c r="O10"/>
  <c r="O12"/>
  <c r="O14"/>
  <c r="X8" i="30"/>
  <c r="W8"/>
  <c r="V8"/>
  <c r="U8"/>
  <c r="T8"/>
  <c r="R8"/>
  <c r="P8"/>
  <c r="N8"/>
  <c r="O8"/>
  <c r="L8"/>
  <c r="M8"/>
  <c r="J8"/>
  <c r="K8"/>
  <c r="X5"/>
  <c r="W5"/>
  <c r="V5"/>
  <c r="U5"/>
  <c r="T5"/>
  <c r="R5"/>
  <c r="N5"/>
  <c r="O5"/>
  <c r="L5"/>
  <c r="M5"/>
  <c r="J5"/>
  <c r="K5"/>
  <c r="W20"/>
  <c r="V20"/>
  <c r="U20"/>
  <c r="T20"/>
  <c r="R20"/>
  <c r="N20"/>
  <c r="L20"/>
  <c r="M20"/>
  <c r="J20"/>
  <c r="W17"/>
  <c r="V17"/>
  <c r="U17"/>
  <c r="T17"/>
  <c r="R17"/>
  <c r="N17"/>
  <c r="O17"/>
  <c r="L17"/>
  <c r="M17"/>
  <c r="J17"/>
  <c r="K17"/>
  <c r="X14"/>
  <c r="W14"/>
  <c r="V14"/>
  <c r="U14"/>
  <c r="T14"/>
  <c r="R14"/>
  <c r="N14"/>
  <c r="P14"/>
  <c r="L14"/>
  <c r="M14"/>
  <c r="J14"/>
  <c r="K14"/>
  <c r="X11"/>
  <c r="W11"/>
  <c r="V11"/>
  <c r="U11"/>
  <c r="T11"/>
  <c r="R11"/>
  <c r="N11"/>
  <c r="O11"/>
  <c r="L11"/>
  <c r="M11"/>
  <c r="J11"/>
  <c r="K11"/>
  <c r="K6" i="24"/>
  <c r="X9"/>
  <c r="O9"/>
  <c r="P9"/>
  <c r="P5" i="30"/>
  <c r="X20"/>
  <c r="P11"/>
  <c r="O14"/>
  <c r="X17"/>
  <c r="K20"/>
  <c r="O20"/>
  <c r="P17"/>
  <c r="P20"/>
  <c r="S29" i="7"/>
  <c r="Q29"/>
  <c r="W28"/>
  <c r="V28"/>
  <c r="U28"/>
  <c r="T28"/>
  <c r="R28"/>
  <c r="N28"/>
  <c r="O28"/>
  <c r="L28"/>
  <c r="M28"/>
  <c r="J28"/>
  <c r="K28"/>
  <c r="X28"/>
  <c r="P28"/>
  <c r="S25" i="28"/>
  <c r="R25"/>
  <c r="Q25"/>
  <c r="P25"/>
  <c r="O25"/>
  <c r="N25"/>
  <c r="M25"/>
  <c r="L25"/>
  <c r="K25"/>
  <c r="J25"/>
  <c r="W24"/>
  <c r="V24"/>
  <c r="U24"/>
  <c r="T24"/>
  <c r="X24"/>
  <c r="R24"/>
  <c r="N24"/>
  <c r="O24"/>
  <c r="L24"/>
  <c r="M24"/>
  <c r="J24"/>
  <c r="K24"/>
  <c r="W23"/>
  <c r="V23"/>
  <c r="U23"/>
  <c r="T23"/>
  <c r="R23"/>
  <c r="N23"/>
  <c r="P23"/>
  <c r="L23"/>
  <c r="M23"/>
  <c r="J23"/>
  <c r="K23"/>
  <c r="W22"/>
  <c r="V22"/>
  <c r="U22"/>
  <c r="T22"/>
  <c r="X22"/>
  <c r="R22"/>
  <c r="N22"/>
  <c r="P22"/>
  <c r="L22"/>
  <c r="M22"/>
  <c r="J22"/>
  <c r="K22"/>
  <c r="W21"/>
  <c r="V21"/>
  <c r="U21"/>
  <c r="T21"/>
  <c r="X21"/>
  <c r="R21"/>
  <c r="N21"/>
  <c r="O21"/>
  <c r="L21"/>
  <c r="M21"/>
  <c r="J21"/>
  <c r="K21"/>
  <c r="W18"/>
  <c r="V18"/>
  <c r="U18"/>
  <c r="T18"/>
  <c r="R18"/>
  <c r="N18"/>
  <c r="O18"/>
  <c r="L18"/>
  <c r="M18"/>
  <c r="J18"/>
  <c r="K18"/>
  <c r="X15"/>
  <c r="W15"/>
  <c r="V15"/>
  <c r="U15"/>
  <c r="T15"/>
  <c r="R15"/>
  <c r="N15"/>
  <c r="O15"/>
  <c r="L15"/>
  <c r="M15"/>
  <c r="J15"/>
  <c r="K15"/>
  <c r="X12"/>
  <c r="W12"/>
  <c r="V12"/>
  <c r="U12"/>
  <c r="T12"/>
  <c r="R12"/>
  <c r="N12"/>
  <c r="P12"/>
  <c r="L12"/>
  <c r="M12"/>
  <c r="J12"/>
  <c r="K12"/>
  <c r="W8"/>
  <c r="V8"/>
  <c r="U8"/>
  <c r="T8"/>
  <c r="N8"/>
  <c r="P8"/>
  <c r="L8"/>
  <c r="M8"/>
  <c r="J8"/>
  <c r="K8"/>
  <c r="X5"/>
  <c r="W5"/>
  <c r="V5"/>
  <c r="U5"/>
  <c r="T5"/>
  <c r="R5"/>
  <c r="N5"/>
  <c r="P5"/>
  <c r="L5"/>
  <c r="M5"/>
  <c r="J5"/>
  <c r="K5"/>
  <c r="X23"/>
  <c r="P24"/>
  <c r="X18"/>
  <c r="P18"/>
  <c r="P21"/>
  <c r="O22"/>
  <c r="O23"/>
  <c r="O5"/>
  <c r="O8"/>
  <c r="X8"/>
  <c r="P15"/>
  <c r="O12"/>
  <c r="V23" i="26"/>
  <c r="U23"/>
  <c r="T23"/>
  <c r="S23"/>
  <c r="Q23"/>
  <c r="M23"/>
  <c r="O23"/>
  <c r="K23"/>
  <c r="L23"/>
  <c r="I23"/>
  <c r="J23"/>
  <c r="V20"/>
  <c r="U20"/>
  <c r="T20"/>
  <c r="S20"/>
  <c r="Q20"/>
  <c r="M20"/>
  <c r="N20"/>
  <c r="K20"/>
  <c r="I20"/>
  <c r="J20"/>
  <c r="V17"/>
  <c r="U17"/>
  <c r="T17"/>
  <c r="S17"/>
  <c r="Q17"/>
  <c r="M17"/>
  <c r="O17"/>
  <c r="K17"/>
  <c r="L17"/>
  <c r="I17"/>
  <c r="J17"/>
  <c r="V11"/>
  <c r="U11"/>
  <c r="T11"/>
  <c r="S11"/>
  <c r="M11"/>
  <c r="K11"/>
  <c r="L11"/>
  <c r="I11"/>
  <c r="W8"/>
  <c r="V8"/>
  <c r="U8"/>
  <c r="T8"/>
  <c r="S8"/>
  <c r="Q8"/>
  <c r="M8"/>
  <c r="O8"/>
  <c r="K8"/>
  <c r="L8"/>
  <c r="I8"/>
  <c r="J8"/>
  <c r="V5"/>
  <c r="U5"/>
  <c r="T5"/>
  <c r="S5"/>
  <c r="Q5"/>
  <c r="M5"/>
  <c r="O5"/>
  <c r="K5"/>
  <c r="L5"/>
  <c r="I5"/>
  <c r="J5"/>
  <c r="L21" i="6"/>
  <c r="K21"/>
  <c r="J21"/>
  <c r="I21"/>
  <c r="H21"/>
  <c r="G21"/>
  <c r="F21"/>
  <c r="E21"/>
  <c r="D21"/>
  <c r="C21"/>
  <c r="L19"/>
  <c r="K19"/>
  <c r="L17"/>
  <c r="K17"/>
  <c r="J17"/>
  <c r="I17"/>
  <c r="H17"/>
  <c r="G17"/>
  <c r="F17"/>
  <c r="E17"/>
  <c r="D17"/>
  <c r="C17"/>
  <c r="R24" i="5"/>
  <c r="Q24"/>
  <c r="P24"/>
  <c r="J19" i="6"/>
  <c r="V23" i="5"/>
  <c r="U23"/>
  <c r="T23"/>
  <c r="S23"/>
  <c r="Q23"/>
  <c r="M23"/>
  <c r="N23"/>
  <c r="K23"/>
  <c r="L23"/>
  <c r="I23"/>
  <c r="J23"/>
  <c r="V22"/>
  <c r="U22"/>
  <c r="T22"/>
  <c r="S22"/>
  <c r="W22"/>
  <c r="Q22"/>
  <c r="M22"/>
  <c r="O22"/>
  <c r="K22"/>
  <c r="L22"/>
  <c r="I22"/>
  <c r="J22"/>
  <c r="V27"/>
  <c r="U27"/>
  <c r="T27"/>
  <c r="S27"/>
  <c r="Q27"/>
  <c r="M27"/>
  <c r="N27"/>
  <c r="K27"/>
  <c r="L27"/>
  <c r="I27"/>
  <c r="J27"/>
  <c r="W23" i="26"/>
  <c r="N5"/>
  <c r="W11"/>
  <c r="O20"/>
  <c r="N23"/>
  <c r="W17"/>
  <c r="W20"/>
  <c r="W5"/>
  <c r="L20"/>
  <c r="N8"/>
  <c r="J11"/>
  <c r="N11"/>
  <c r="N17"/>
  <c r="O11"/>
  <c r="O27" i="5"/>
  <c r="W27"/>
  <c r="W23"/>
  <c r="N22"/>
  <c r="O23"/>
  <c r="K9" i="6"/>
  <c r="J9"/>
  <c r="K7"/>
  <c r="J7"/>
  <c r="R13" i="5"/>
  <c r="K11" i="6"/>
  <c r="P13" i="5"/>
  <c r="J11" i="6"/>
  <c r="V12" i="5"/>
  <c r="U12"/>
  <c r="T12"/>
  <c r="S12"/>
  <c r="Q12"/>
  <c r="M12"/>
  <c r="N12"/>
  <c r="K12"/>
  <c r="L12"/>
  <c r="I12"/>
  <c r="J12"/>
  <c r="O12"/>
  <c r="W12"/>
  <c r="K19" i="8"/>
  <c r="J19"/>
  <c r="K17"/>
  <c r="J17"/>
  <c r="S15" i="7"/>
  <c r="R15"/>
  <c r="Q15"/>
  <c r="W14"/>
  <c r="V14"/>
  <c r="U14"/>
  <c r="T14"/>
  <c r="X14"/>
  <c r="R14"/>
  <c r="N14"/>
  <c r="N15"/>
  <c r="L14"/>
  <c r="L15"/>
  <c r="J14"/>
  <c r="J15"/>
  <c r="K22" i="4"/>
  <c r="J22"/>
  <c r="C11"/>
  <c r="K9"/>
  <c r="J9"/>
  <c r="K7"/>
  <c r="J7"/>
  <c r="S12" i="3"/>
  <c r="K11" i="4"/>
  <c r="W11" i="3"/>
  <c r="V11"/>
  <c r="U11"/>
  <c r="T11"/>
  <c r="R11"/>
  <c r="R12"/>
  <c r="L11" i="4"/>
  <c r="Q11" i="3"/>
  <c r="Q12"/>
  <c r="J11" i="4"/>
  <c r="N11" i="3"/>
  <c r="P11"/>
  <c r="P12"/>
  <c r="G11" i="4"/>
  <c r="L11" i="3"/>
  <c r="L12"/>
  <c r="J11"/>
  <c r="J12"/>
  <c r="H11" i="4"/>
  <c r="K14" i="7"/>
  <c r="K15"/>
  <c r="O14"/>
  <c r="O15"/>
  <c r="P14"/>
  <c r="P15"/>
  <c r="M14"/>
  <c r="M15"/>
  <c r="X11" i="3"/>
  <c r="N12"/>
  <c r="E11" i="4"/>
  <c r="O11" i="3"/>
  <c r="O12"/>
  <c r="F11" i="4"/>
  <c r="K11" i="3"/>
  <c r="K12"/>
  <c r="I11" i="4"/>
  <c r="M11" i="3"/>
  <c r="M12"/>
  <c r="D11" i="4"/>
  <c r="X25" i="3"/>
  <c r="W25"/>
  <c r="V25"/>
  <c r="U25"/>
  <c r="T25"/>
  <c r="R25"/>
  <c r="L22" i="4"/>
  <c r="N25" i="3"/>
  <c r="L25"/>
  <c r="J25"/>
  <c r="H22" i="4"/>
  <c r="R28" i="9"/>
  <c r="Q28"/>
  <c r="L10" i="10"/>
  <c r="K10"/>
  <c r="J10"/>
  <c r="I10"/>
  <c r="H10"/>
  <c r="G10"/>
  <c r="F10"/>
  <c r="E10"/>
  <c r="D10"/>
  <c r="C10"/>
  <c r="L12"/>
  <c r="K12"/>
  <c r="J12"/>
  <c r="I12"/>
  <c r="H12"/>
  <c r="G12"/>
  <c r="F12"/>
  <c r="E12"/>
  <c r="D12"/>
  <c r="C12"/>
  <c r="L6"/>
  <c r="K6"/>
  <c r="J6"/>
  <c r="I6"/>
  <c r="H6"/>
  <c r="G6"/>
  <c r="F6"/>
  <c r="E6"/>
  <c r="D6"/>
  <c r="C6"/>
  <c r="L8"/>
  <c r="K8"/>
  <c r="J8"/>
  <c r="I8"/>
  <c r="H8"/>
  <c r="G8"/>
  <c r="F8"/>
  <c r="E8"/>
  <c r="D8"/>
  <c r="C8"/>
  <c r="W27" i="9"/>
  <c r="V27"/>
  <c r="U27"/>
  <c r="T27"/>
  <c r="R27"/>
  <c r="N27"/>
  <c r="O27"/>
  <c r="L27"/>
  <c r="M27"/>
  <c r="J27"/>
  <c r="K27"/>
  <c r="P25" i="3"/>
  <c r="G22" i="4"/>
  <c r="E22"/>
  <c r="M25" i="3"/>
  <c r="D22" i="4"/>
  <c r="C22"/>
  <c r="K25" i="3"/>
  <c r="I22" i="4"/>
  <c r="O25" i="3"/>
  <c r="F22" i="4"/>
  <c r="P27" i="9"/>
  <c r="X27"/>
  <c r="V21" i="5"/>
  <c r="U21"/>
  <c r="T21"/>
  <c r="S21"/>
  <c r="Q21"/>
  <c r="M21"/>
  <c r="K21"/>
  <c r="I21"/>
  <c r="V18"/>
  <c r="U18"/>
  <c r="T18"/>
  <c r="S18"/>
  <c r="Q18"/>
  <c r="M18"/>
  <c r="O18"/>
  <c r="K18"/>
  <c r="L18"/>
  <c r="I18"/>
  <c r="J18"/>
  <c r="V11"/>
  <c r="U11"/>
  <c r="T11"/>
  <c r="S11"/>
  <c r="Q11"/>
  <c r="Q13"/>
  <c r="L11" i="6"/>
  <c r="M11" i="5"/>
  <c r="K11"/>
  <c r="I11"/>
  <c r="W8"/>
  <c r="V8"/>
  <c r="U8"/>
  <c r="T8"/>
  <c r="S8"/>
  <c r="Q8"/>
  <c r="L9" i="6"/>
  <c r="M8" i="5"/>
  <c r="K8"/>
  <c r="I8"/>
  <c r="V5"/>
  <c r="U5"/>
  <c r="T5"/>
  <c r="S5"/>
  <c r="Q5"/>
  <c r="L7" i="6"/>
  <c r="M5" i="5"/>
  <c r="K5"/>
  <c r="I5"/>
  <c r="J21"/>
  <c r="J24"/>
  <c r="I19" i="6"/>
  <c r="I24" i="5"/>
  <c r="H19" i="6"/>
  <c r="L21" i="5"/>
  <c r="L24"/>
  <c r="D19" i="6"/>
  <c r="K24" i="5"/>
  <c r="C19" i="6"/>
  <c r="O21" i="5"/>
  <c r="O24"/>
  <c r="G19" i="6"/>
  <c r="M24" i="5"/>
  <c r="E19" i="6"/>
  <c r="W21" i="5"/>
  <c r="W18"/>
  <c r="J5"/>
  <c r="I7" i="6"/>
  <c r="H7"/>
  <c r="L5" i="5"/>
  <c r="D7" i="6"/>
  <c r="C7"/>
  <c r="L8" i="5"/>
  <c r="D9" i="6"/>
  <c r="C9"/>
  <c r="J11" i="5"/>
  <c r="J13"/>
  <c r="I11" i="6"/>
  <c r="I13" i="5"/>
  <c r="H11" i="6"/>
  <c r="W11" i="5"/>
  <c r="O5"/>
  <c r="G7" i="6"/>
  <c r="E7"/>
  <c r="O8" i="5"/>
  <c r="G9" i="6"/>
  <c r="E9"/>
  <c r="L11" i="5"/>
  <c r="L13"/>
  <c r="D11" i="6"/>
  <c r="K13" i="5"/>
  <c r="C11" i="6"/>
  <c r="O11" i="5"/>
  <c r="O13"/>
  <c r="G11" i="6"/>
  <c r="M13" i="5"/>
  <c r="E11" i="6"/>
  <c r="J8" i="5"/>
  <c r="I9" i="6"/>
  <c r="H9"/>
  <c r="W5" i="5"/>
  <c r="N21"/>
  <c r="N24"/>
  <c r="F19" i="6"/>
  <c r="N18" i="5"/>
  <c r="N5"/>
  <c r="F7" i="6"/>
  <c r="N11" i="5"/>
  <c r="N13"/>
  <c r="F11" i="6"/>
  <c r="N8" i="5"/>
  <c r="F9" i="6"/>
  <c r="W78" i="24"/>
  <c r="V78"/>
  <c r="U78"/>
  <c r="T78"/>
  <c r="Q78"/>
  <c r="Q80"/>
  <c r="J31" i="12"/>
  <c r="N78" i="24"/>
  <c r="N80"/>
  <c r="E31" i="12"/>
  <c r="L78" i="24"/>
  <c r="L80"/>
  <c r="C31" i="12"/>
  <c r="J78" i="24"/>
  <c r="J80"/>
  <c r="H31" i="12"/>
  <c r="W63" i="24"/>
  <c r="V63"/>
  <c r="U63"/>
  <c r="T63"/>
  <c r="R63"/>
  <c r="R73"/>
  <c r="L26" i="12"/>
  <c r="Q63" i="24"/>
  <c r="Q73"/>
  <c r="J26" i="12"/>
  <c r="N63" i="24"/>
  <c r="L63"/>
  <c r="J63"/>
  <c r="W44"/>
  <c r="V44"/>
  <c r="U44"/>
  <c r="T44"/>
  <c r="R44"/>
  <c r="R58"/>
  <c r="L20" i="12"/>
  <c r="Q44" i="24"/>
  <c r="Q58"/>
  <c r="J20" i="12"/>
  <c r="N44" i="24"/>
  <c r="L44"/>
  <c r="J44"/>
  <c r="W28"/>
  <c r="V28"/>
  <c r="U28"/>
  <c r="T28"/>
  <c r="Q28"/>
  <c r="Q39"/>
  <c r="J15" i="12"/>
  <c r="N28" i="24"/>
  <c r="L28"/>
  <c r="J28"/>
  <c r="W20"/>
  <c r="V20"/>
  <c r="U20"/>
  <c r="T20"/>
  <c r="R20"/>
  <c r="R24"/>
  <c r="L10" i="12"/>
  <c r="N20" i="24"/>
  <c r="L20"/>
  <c r="J20"/>
  <c r="W5"/>
  <c r="V5"/>
  <c r="U5"/>
  <c r="T5"/>
  <c r="R5"/>
  <c r="R15"/>
  <c r="L5" i="12"/>
  <c r="Q5" i="24"/>
  <c r="Q15"/>
  <c r="J5" i="12"/>
  <c r="N5" i="24"/>
  <c r="L5"/>
  <c r="J5"/>
  <c r="W22" i="17"/>
  <c r="V22"/>
  <c r="U22"/>
  <c r="T22"/>
  <c r="S22"/>
  <c r="Q22"/>
  <c r="M22"/>
  <c r="N22"/>
  <c r="K22"/>
  <c r="L22"/>
  <c r="I22"/>
  <c r="J22"/>
  <c r="K21" i="8"/>
  <c r="J21"/>
  <c r="W27" i="7"/>
  <c r="V27"/>
  <c r="U27"/>
  <c r="T27"/>
  <c r="R27"/>
  <c r="N27"/>
  <c r="L27"/>
  <c r="J27"/>
  <c r="S11"/>
  <c r="Q11"/>
  <c r="W10"/>
  <c r="V10"/>
  <c r="U10"/>
  <c r="T10"/>
  <c r="X10"/>
  <c r="R11"/>
  <c r="N10"/>
  <c r="N11"/>
  <c r="L10"/>
  <c r="L11"/>
  <c r="J10"/>
  <c r="J11"/>
  <c r="W8" i="3"/>
  <c r="V8"/>
  <c r="U8"/>
  <c r="T8"/>
  <c r="R8"/>
  <c r="L9" i="4"/>
  <c r="N8" i="3"/>
  <c r="L8"/>
  <c r="J8"/>
  <c r="W5"/>
  <c r="V5"/>
  <c r="U5"/>
  <c r="T5"/>
  <c r="X5"/>
  <c r="R5"/>
  <c r="N5"/>
  <c r="L5"/>
  <c r="J5"/>
  <c r="W6" i="9"/>
  <c r="V6"/>
  <c r="X6"/>
  <c r="U6"/>
  <c r="T6"/>
  <c r="N6"/>
  <c r="L6"/>
  <c r="M6"/>
  <c r="J6"/>
  <c r="R6"/>
  <c r="O8" i="3"/>
  <c r="F9" i="4"/>
  <c r="S28" i="9"/>
  <c r="K16" i="10"/>
  <c r="J16"/>
  <c r="W26" i="9"/>
  <c r="V26"/>
  <c r="U26"/>
  <c r="T26"/>
  <c r="R26"/>
  <c r="L16" i="10"/>
  <c r="N26" i="9"/>
  <c r="L26"/>
  <c r="J26"/>
  <c r="S23"/>
  <c r="K14" i="10"/>
  <c r="Q23" i="9"/>
  <c r="J14" i="10"/>
  <c r="R22" i="9"/>
  <c r="R23"/>
  <c r="L14" i="10"/>
  <c r="Q19" i="9"/>
  <c r="R17"/>
  <c r="W5" i="17"/>
  <c r="V5"/>
  <c r="U5"/>
  <c r="T5"/>
  <c r="S5"/>
  <c r="Q5"/>
  <c r="M5"/>
  <c r="N5"/>
  <c r="K5"/>
  <c r="L5"/>
  <c r="I5"/>
  <c r="J5"/>
  <c r="W5" i="7"/>
  <c r="V5"/>
  <c r="U5"/>
  <c r="T5"/>
  <c r="X5"/>
  <c r="Q5"/>
  <c r="N5"/>
  <c r="L5"/>
  <c r="M5"/>
  <c r="J5"/>
  <c r="J22" i="9"/>
  <c r="J23"/>
  <c r="H14" i="10"/>
  <c r="N22" i="9"/>
  <c r="P22"/>
  <c r="L22"/>
  <c r="L23"/>
  <c r="C14" i="10"/>
  <c r="R18" i="9"/>
  <c r="S19"/>
  <c r="J17"/>
  <c r="J18"/>
  <c r="K18"/>
  <c r="N17"/>
  <c r="P17"/>
  <c r="N18"/>
  <c r="P18"/>
  <c r="L17"/>
  <c r="L18"/>
  <c r="M18"/>
  <c r="R13"/>
  <c r="S14"/>
  <c r="J13"/>
  <c r="K13"/>
  <c r="N13"/>
  <c r="O13"/>
  <c r="L13"/>
  <c r="M13"/>
  <c r="R9"/>
  <c r="S10"/>
  <c r="Q10"/>
  <c r="J9"/>
  <c r="J10"/>
  <c r="N9"/>
  <c r="P9"/>
  <c r="P10"/>
  <c r="L9"/>
  <c r="M9"/>
  <c r="M10"/>
  <c r="T22"/>
  <c r="U22"/>
  <c r="V22"/>
  <c r="W22"/>
  <c r="T18"/>
  <c r="U18"/>
  <c r="V18"/>
  <c r="W18"/>
  <c r="V19" i="17"/>
  <c r="U19"/>
  <c r="T19"/>
  <c r="S19"/>
  <c r="Q19"/>
  <c r="M19"/>
  <c r="O19"/>
  <c r="K19"/>
  <c r="L19"/>
  <c r="I19"/>
  <c r="J19"/>
  <c r="V16"/>
  <c r="U16"/>
  <c r="T16"/>
  <c r="S16"/>
  <c r="W16"/>
  <c r="Q16"/>
  <c r="M16"/>
  <c r="K16"/>
  <c r="I16"/>
  <c r="W11"/>
  <c r="V11"/>
  <c r="U11"/>
  <c r="T11"/>
  <c r="S11"/>
  <c r="Q11"/>
  <c r="M11"/>
  <c r="O11"/>
  <c r="K11"/>
  <c r="L11"/>
  <c r="I11"/>
  <c r="J11"/>
  <c r="W8"/>
  <c r="V8"/>
  <c r="U8"/>
  <c r="T8"/>
  <c r="S8"/>
  <c r="Q8"/>
  <c r="M8"/>
  <c r="O8"/>
  <c r="N8"/>
  <c r="K8"/>
  <c r="L8"/>
  <c r="I8"/>
  <c r="J8"/>
  <c r="S22" i="3"/>
  <c r="K20" i="4"/>
  <c r="T21" i="3"/>
  <c r="U21"/>
  <c r="V21"/>
  <c r="W21"/>
  <c r="R21"/>
  <c r="R22"/>
  <c r="L20" i="4"/>
  <c r="Q22" i="3"/>
  <c r="J20" i="4"/>
  <c r="N21" i="3"/>
  <c r="O21"/>
  <c r="O22"/>
  <c r="F20" i="4"/>
  <c r="L21" i="3"/>
  <c r="L22"/>
  <c r="C20" i="4"/>
  <c r="J21" i="3"/>
  <c r="J22"/>
  <c r="H20" i="4"/>
  <c r="S18" i="3"/>
  <c r="K18" i="4"/>
  <c r="Q17" i="3"/>
  <c r="W24" i="7"/>
  <c r="V24"/>
  <c r="U24"/>
  <c r="T24"/>
  <c r="X24"/>
  <c r="R24"/>
  <c r="L19" i="8"/>
  <c r="N24" i="7"/>
  <c r="E19" i="8"/>
  <c r="L24" i="7"/>
  <c r="J24"/>
  <c r="H19" i="8"/>
  <c r="T20" i="7"/>
  <c r="U20"/>
  <c r="V20"/>
  <c r="W20"/>
  <c r="R20"/>
  <c r="L17" i="8"/>
  <c r="N20" i="7"/>
  <c r="L20"/>
  <c r="C17" i="8"/>
  <c r="J20" i="7"/>
  <c r="T17" i="9"/>
  <c r="U17"/>
  <c r="V17"/>
  <c r="W17"/>
  <c r="T13"/>
  <c r="U13"/>
  <c r="V13"/>
  <c r="W13"/>
  <c r="T9"/>
  <c r="U9"/>
  <c r="V9"/>
  <c r="W9"/>
  <c r="X9"/>
  <c r="T17" i="3"/>
  <c r="U17"/>
  <c r="V17"/>
  <c r="W17"/>
  <c r="R17"/>
  <c r="R18"/>
  <c r="L18" i="4"/>
  <c r="N17" i="3"/>
  <c r="P17"/>
  <c r="L17"/>
  <c r="M17"/>
  <c r="J17"/>
  <c r="K17"/>
  <c r="K18"/>
  <c r="I18" i="4"/>
  <c r="P24" i="7"/>
  <c r="G19" i="8"/>
  <c r="O17" i="9"/>
  <c r="N10"/>
  <c r="R10"/>
  <c r="X20" i="7"/>
  <c r="M20"/>
  <c r="D17" i="8"/>
  <c r="N14" i="9"/>
  <c r="N16" i="17"/>
  <c r="O5"/>
  <c r="P5" i="7"/>
  <c r="K5"/>
  <c r="O5"/>
  <c r="M17" i="9"/>
  <c r="L19"/>
  <c r="K17"/>
  <c r="O22"/>
  <c r="O23"/>
  <c r="F14" i="10"/>
  <c r="O20" i="7"/>
  <c r="F17" i="8"/>
  <c r="E17"/>
  <c r="N29" i="7"/>
  <c r="E21" i="8"/>
  <c r="R29" i="7"/>
  <c r="L21" i="8"/>
  <c r="K20" i="7"/>
  <c r="I17" i="8"/>
  <c r="H17"/>
  <c r="J29" i="7"/>
  <c r="H21" i="8"/>
  <c r="M24" i="7"/>
  <c r="D19" i="8"/>
  <c r="C19"/>
  <c r="L29" i="7"/>
  <c r="C21" i="8"/>
  <c r="X78" i="24"/>
  <c r="K44"/>
  <c r="K58"/>
  <c r="I20" i="12"/>
  <c r="J58" i="24"/>
  <c r="H20" i="12"/>
  <c r="O63" i="24"/>
  <c r="O73"/>
  <c r="F26" i="12"/>
  <c r="N73" i="24"/>
  <c r="E26" i="12"/>
  <c r="M44" i="24"/>
  <c r="M58"/>
  <c r="D20" i="12"/>
  <c r="L58" i="24"/>
  <c r="C20" i="12"/>
  <c r="K63" i="24"/>
  <c r="K73"/>
  <c r="I26" i="12"/>
  <c r="J73" i="24"/>
  <c r="H26" i="12"/>
  <c r="O44" i="24"/>
  <c r="O58"/>
  <c r="F20" i="12"/>
  <c r="N58" i="24"/>
  <c r="E20" i="12"/>
  <c r="M63" i="24"/>
  <c r="M73"/>
  <c r="D26" i="12"/>
  <c r="L73" i="24"/>
  <c r="C26" i="12"/>
  <c r="X63" i="24"/>
  <c r="M78"/>
  <c r="M80"/>
  <c r="D31" i="12"/>
  <c r="P78" i="24"/>
  <c r="P80"/>
  <c r="G31" i="12"/>
  <c r="K78" i="24"/>
  <c r="K80"/>
  <c r="I31" i="12"/>
  <c r="X44" i="24"/>
  <c r="O5"/>
  <c r="O15"/>
  <c r="F5" i="12"/>
  <c r="N15" i="24"/>
  <c r="E5" i="12"/>
  <c r="M20" i="24"/>
  <c r="M24"/>
  <c r="D10" i="12"/>
  <c r="L24" i="24"/>
  <c r="C10" i="12"/>
  <c r="M28" i="24"/>
  <c r="M39"/>
  <c r="D15" i="12"/>
  <c r="L39" i="24"/>
  <c r="C15" i="12"/>
  <c r="O20" i="24"/>
  <c r="O24"/>
  <c r="F10" i="12"/>
  <c r="N24" i="24"/>
  <c r="E10" i="12"/>
  <c r="O28" i="24"/>
  <c r="O39"/>
  <c r="F15" i="12"/>
  <c r="N39" i="24"/>
  <c r="E15" i="12"/>
  <c r="K5" i="24"/>
  <c r="K15"/>
  <c r="I5" i="12"/>
  <c r="J15" i="24"/>
  <c r="H5" i="12"/>
  <c r="M5" i="24"/>
  <c r="M15"/>
  <c r="D5" i="12"/>
  <c r="L15" i="24"/>
  <c r="C5" i="12"/>
  <c r="K20" i="24"/>
  <c r="K24"/>
  <c r="I10" i="12"/>
  <c r="J24" i="24"/>
  <c r="H10" i="12"/>
  <c r="K28" i="24"/>
  <c r="K39"/>
  <c r="I15" i="12"/>
  <c r="J39" i="24"/>
  <c r="H15" i="12"/>
  <c r="X28" i="24"/>
  <c r="X20"/>
  <c r="X5"/>
  <c r="W19" i="17"/>
  <c r="C16" i="10"/>
  <c r="L28" i="9"/>
  <c r="P26"/>
  <c r="N28"/>
  <c r="H16" i="10"/>
  <c r="J28" i="9"/>
  <c r="X27" i="7"/>
  <c r="P20"/>
  <c r="G17" i="8"/>
  <c r="K24" i="7"/>
  <c r="I19" i="8"/>
  <c r="O24" i="7"/>
  <c r="F19" i="8"/>
  <c r="P10" i="7"/>
  <c r="P11"/>
  <c r="O27"/>
  <c r="M10"/>
  <c r="M11"/>
  <c r="K27"/>
  <c r="P27"/>
  <c r="K10"/>
  <c r="K11"/>
  <c r="O10"/>
  <c r="O11"/>
  <c r="M27"/>
  <c r="K8" i="3"/>
  <c r="I9" i="4"/>
  <c r="H9"/>
  <c r="M8" i="3"/>
  <c r="D9" i="4"/>
  <c r="C9"/>
  <c r="P8" i="3"/>
  <c r="G9" i="4"/>
  <c r="E9"/>
  <c r="M5" i="3"/>
  <c r="C7" i="4"/>
  <c r="E7"/>
  <c r="L7"/>
  <c r="H7"/>
  <c r="P21" i="3"/>
  <c r="P22"/>
  <c r="G20" i="4"/>
  <c r="X21" i="3"/>
  <c r="K21"/>
  <c r="K22"/>
  <c r="I20" i="4"/>
  <c r="M21" i="3"/>
  <c r="M22"/>
  <c r="D20" i="4"/>
  <c r="N22" i="3"/>
  <c r="E20" i="4"/>
  <c r="N18" i="3"/>
  <c r="E18" i="4"/>
  <c r="K5" i="3"/>
  <c r="P18"/>
  <c r="G18" i="4"/>
  <c r="Q18" i="3"/>
  <c r="J18" i="4"/>
  <c r="O5" i="3"/>
  <c r="X17"/>
  <c r="X8"/>
  <c r="O17"/>
  <c r="P5"/>
  <c r="M18"/>
  <c r="D18" i="4"/>
  <c r="L18" i="3"/>
  <c r="C18" i="4"/>
  <c r="J18" i="3"/>
  <c r="H18" i="4"/>
  <c r="E16" i="10"/>
  <c r="O26" i="9"/>
  <c r="N19"/>
  <c r="M26"/>
  <c r="O18"/>
  <c r="O19"/>
  <c r="L14"/>
  <c r="X17"/>
  <c r="X18"/>
  <c r="X26"/>
  <c r="L10"/>
  <c r="J19"/>
  <c r="J14"/>
  <c r="P13"/>
  <c r="P14"/>
  <c r="R14"/>
  <c r="X22"/>
  <c r="K22"/>
  <c r="K23"/>
  <c r="I14" i="10"/>
  <c r="M22" i="9"/>
  <c r="M23"/>
  <c r="D14" i="10"/>
  <c r="K14" i="9"/>
  <c r="M19"/>
  <c r="R19"/>
  <c r="X13"/>
  <c r="P23"/>
  <c r="G14" i="10"/>
  <c r="O6" i="9"/>
  <c r="K19"/>
  <c r="P19"/>
  <c r="M14"/>
  <c r="O14"/>
  <c r="O9"/>
  <c r="O10"/>
  <c r="K9"/>
  <c r="K10"/>
  <c r="K26"/>
  <c r="K6"/>
  <c r="P6"/>
  <c r="N23"/>
  <c r="E14" i="10"/>
  <c r="O78" i="24"/>
  <c r="O80"/>
  <c r="F31" i="12"/>
  <c r="P5" i="24"/>
  <c r="P15"/>
  <c r="G5" i="12"/>
  <c r="P20" i="24"/>
  <c r="P24"/>
  <c r="G10" i="12"/>
  <c r="P28" i="24"/>
  <c r="P39"/>
  <c r="G15" i="12"/>
  <c r="P44" i="24"/>
  <c r="P58"/>
  <c r="G20" i="12"/>
  <c r="P63" i="24"/>
  <c r="P73"/>
  <c r="G26" i="12"/>
  <c r="O22" i="17"/>
  <c r="N19"/>
  <c r="J16"/>
  <c r="L16"/>
  <c r="O16"/>
  <c r="N11"/>
  <c r="M29" i="7"/>
  <c r="D21" i="8"/>
  <c r="O29" i="7"/>
  <c r="F21" i="8"/>
  <c r="P29" i="7"/>
  <c r="G21" i="8"/>
  <c r="K29" i="7"/>
  <c r="I21" i="8"/>
  <c r="F16" i="10"/>
  <c r="O28" i="9"/>
  <c r="K28"/>
  <c r="I16" i="10"/>
  <c r="D16"/>
  <c r="M28" i="9"/>
  <c r="G16" i="10"/>
  <c r="P28" i="9"/>
  <c r="G7" i="4"/>
  <c r="F7"/>
  <c r="D7"/>
  <c r="I7"/>
  <c r="O18" i="3"/>
  <c r="F18" i="4"/>
</calcChain>
</file>

<file path=xl/sharedStrings.xml><?xml version="1.0" encoding="utf-8"?>
<sst xmlns="http://schemas.openxmlformats.org/spreadsheetml/2006/main" count="1859" uniqueCount="217">
  <si>
    <t>Anno</t>
  </si>
  <si>
    <t>Data Evento</t>
  </si>
  <si>
    <t>Ramo</t>
  </si>
  <si>
    <t>Contraente</t>
  </si>
  <si>
    <t>Nr. Sinistro</t>
  </si>
  <si>
    <t>Importo Liquidato</t>
  </si>
  <si>
    <t>Importo a Riserva</t>
  </si>
  <si>
    <t>Note</t>
  </si>
  <si>
    <t>Conta Pagati</t>
  </si>
  <si>
    <t>Somme pagate</t>
  </si>
  <si>
    <t xml:space="preserve">Conta a Riserva </t>
  </si>
  <si>
    <t>Totale a Riserva</t>
  </si>
  <si>
    <t>Conta Pagati Parziali</t>
  </si>
  <si>
    <t>Totale Pagamenti Parziali</t>
  </si>
  <si>
    <t>Totale Pagamenti Parziali a Riserva</t>
  </si>
  <si>
    <t>Senza Seguito</t>
  </si>
  <si>
    <t>Totale Sinistri Denunciati</t>
  </si>
  <si>
    <t>Sinistri Aperti</t>
  </si>
  <si>
    <t xml:space="preserve">Per I Sinistri Ancora aperti ma non definiti batti nel campo degli importi uno spazio con la barra spazz.ce </t>
  </si>
  <si>
    <t>Liquidato</t>
  </si>
  <si>
    <t>ANNO</t>
  </si>
  <si>
    <t>Tot. Sx Riserva</t>
  </si>
  <si>
    <t>Tot. Ris. In €</t>
  </si>
  <si>
    <t>Tot. Sx. Pag. Parziale</t>
  </si>
  <si>
    <t>Tot. Parz. Liq. In €</t>
  </si>
  <si>
    <t>Tot. Parz. Liq. a Riserva in €</t>
  </si>
  <si>
    <t>Tot. sx. Pag.</t>
  </si>
  <si>
    <t>Tot. liq. In €</t>
  </si>
  <si>
    <t>Tot. Sx S.S.</t>
  </si>
  <si>
    <t>Sx Aperti ancora da definirsi</t>
  </si>
  <si>
    <t>Tot. Sx denunciati</t>
  </si>
  <si>
    <t>Elettronica</t>
  </si>
  <si>
    <t>Infortuni</t>
  </si>
  <si>
    <t>Furto</t>
  </si>
  <si>
    <t>Incendio</t>
  </si>
  <si>
    <t>Rc Patrimoniale</t>
  </si>
  <si>
    <t>Somme pagate al netto della franchigia</t>
  </si>
  <si>
    <t>31.12.2010 31.12.2011</t>
  </si>
  <si>
    <t>31.12.2011 31.12.2012</t>
  </si>
  <si>
    <t>31.12.2012 31.12.2013</t>
  </si>
  <si>
    <t>31.12.2013 31.12.2014</t>
  </si>
  <si>
    <t>Descrizione</t>
  </si>
  <si>
    <t xml:space="preserve">Liquidato </t>
  </si>
  <si>
    <t xml:space="preserve">Tot. liq. In € </t>
  </si>
  <si>
    <t>Tot. liq. In € al lordo della Franchigia</t>
  </si>
  <si>
    <t>31.12.2014 31.12.2015</t>
  </si>
  <si>
    <t>PROVINCIA DI LECCO</t>
  </si>
  <si>
    <t>Dettaglio statistica sinistri polizza Incendio nr. 47521727</t>
  </si>
  <si>
    <t>UnipolSai Divisione Unipol          Periodo 31.12.2010 - 31.12.2016</t>
  </si>
  <si>
    <t>Provincia di Lecco</t>
  </si>
  <si>
    <t>0066212</t>
  </si>
  <si>
    <t xml:space="preserve">Fenomeno Eletttrico Ascensore </t>
  </si>
  <si>
    <t>0060827</t>
  </si>
  <si>
    <t>0069805</t>
  </si>
  <si>
    <t>Acqua Condotta</t>
  </si>
  <si>
    <t>0022008</t>
  </si>
  <si>
    <t>0275497</t>
  </si>
  <si>
    <t>0502720</t>
  </si>
  <si>
    <t>Fenomeno Elettrico</t>
  </si>
  <si>
    <t>31.12.2015 31.12.2016</t>
  </si>
  <si>
    <t>Dettaglio statistica sinistri polizza Elettronica nr. 41061009</t>
  </si>
  <si>
    <t>Dettaglio statistica sinistri polizza Elettronica nr. 100984523</t>
  </si>
  <si>
    <t>UnipolSai Divisione Unipol         Periodo 31.12.2013 - 31.12.2016</t>
  </si>
  <si>
    <t>0060430</t>
  </si>
  <si>
    <t>0393962</t>
  </si>
  <si>
    <t>Descizione</t>
  </si>
  <si>
    <t>Fenomeno Elettrico Ascensore</t>
  </si>
  <si>
    <t>UnipolSai Divisione Unipol          Periodo 31.12.2010 - 31.12.2013</t>
  </si>
  <si>
    <t>UnipolSai Divisione Unipol          Periodo 31.12.2013 - 31.12.2016</t>
  </si>
  <si>
    <t>UnipolSai Divisione Unipol           Periodo 31.12.2010 - 31.12.2013</t>
  </si>
  <si>
    <t>Generali Italia Spa           Periodo 31.12.2013 - 31.12.2016</t>
  </si>
  <si>
    <t>Dettaglio statistica sinistri polizza Furto nr. 41040037</t>
  </si>
  <si>
    <t>Generali Italia Spa        Periodo 31.12.2013 - 31.12.2016</t>
  </si>
  <si>
    <t>Dettaglio statistica sinistri polizza Furto nr. 330153055 - nr. 340153005 - nr. 350409080</t>
  </si>
  <si>
    <t>013300097</t>
  </si>
  <si>
    <t>Derscrizione</t>
  </si>
  <si>
    <t>UnipolSai Divisione Unipol         Periodo 31.12.2010 - 31.12.2013</t>
  </si>
  <si>
    <t xml:space="preserve">Lloyd's of London    -   periodo 31/12/2010-31/12/2013  </t>
  </si>
  <si>
    <t xml:space="preserve">Lloyd's of London    -   periodo 31/12/2013-31/12/2016  </t>
  </si>
  <si>
    <t>Lloyd's of London - Periodo 31/12/2010-31/12/2013</t>
  </si>
  <si>
    <t>Lloyd's of London - Periodo 31/12/2013-31/12/2016</t>
  </si>
  <si>
    <t xml:space="preserve">          Riepilogo statistica sinistri polizza Rc Patrimoniale Nr. BE000051281 - Nr. BE000053044 - Nr. BE000054188                                                                                                                                                                  </t>
  </si>
  <si>
    <t xml:space="preserve">          Riepilogo statistica sinistri polizza Rc Patrimoniale Nr. 1728374                                                                                                                                                                  </t>
  </si>
  <si>
    <t>Riepilogo statistica sinistri polizza Elettronica nr. 41061009</t>
  </si>
  <si>
    <t>Riepilogo statistica sinistri polizza Elettronica nr. 100984523</t>
  </si>
  <si>
    <t>Riepilogo statistica sinistri polizza Furto nr. 41040037</t>
  </si>
  <si>
    <t>Riepilogo statistica sinistri polizza Furto nr. 330153055 - nr. 340153005 - nr. 350409080</t>
  </si>
  <si>
    <t xml:space="preserve">Dettaglio statistica sinisti polizza Rc Patrimoniale:   Nr. 1728374                                                                                                </t>
  </si>
  <si>
    <t xml:space="preserve">Dettaglio statistica sionistri Polizza Rc Patrimoniale:   Nr. BE000051281 - Nr. BE000053044 - Nr. BE000054188                                                                                                </t>
  </si>
  <si>
    <t>UnipolSai - Divisione Unipol           Periodo 31.12.2010 - 31.12.2013</t>
  </si>
  <si>
    <t>UnipolSai - Divisione Unipol           Periodo 31.12.2013 - 31.12.2016</t>
  </si>
  <si>
    <t>Dettaglio statistica sinistri polizza Infortuni nr. 63300948</t>
  </si>
  <si>
    <t>UnipolSai - Divisione Unipol          Periodo 31.12.2010 - 31.12.2013</t>
  </si>
  <si>
    <t>Dettaglio statistica sinistri polizza Infortuni nr. 100988274</t>
  </si>
  <si>
    <t>UnipolSai - Divisione Unipol          Periodo 31.12.2013 - 31.12.2016</t>
  </si>
  <si>
    <t>Aperto a Riserva</t>
  </si>
  <si>
    <t>Riepilogo statistica sinistri polizza Infotuni nr. 63300948</t>
  </si>
  <si>
    <t>Riepilogo statistica sinistri polizza Infotuni nr. 100988274</t>
  </si>
  <si>
    <t>31.12.2012 30.06.2013</t>
  </si>
  <si>
    <t>30.06.2013 31.12.2013</t>
  </si>
  <si>
    <t>Riepilogo statistica sinistri polizza Kasko nr. 1897943</t>
  </si>
  <si>
    <t>Riepilogo Statistica sinistri polizza Kasko nr. 9454 - nr. 33943 - nr. 41451</t>
  </si>
  <si>
    <t>Lloyd's of London           Periodo 31.12.2013 - 31.12.2016</t>
  </si>
  <si>
    <t>Dettaglio statistica sinistri polizza Kasko  nr. 9454- nr. 33943 - nr. 41451</t>
  </si>
  <si>
    <t>Kasko</t>
  </si>
  <si>
    <t>Dettaglio statistica sinistri polizza Kasko nr. 1897943</t>
  </si>
  <si>
    <t>Lloyd's of London          Periodo 31.12.2013 - 31.12.2016</t>
  </si>
  <si>
    <t xml:space="preserve">  </t>
  </si>
  <si>
    <t>Riepilogo Statistica sinistri polizza di Tutela Legale 575480</t>
  </si>
  <si>
    <t>Riepilogo statistica sinistri polizza di Tutela Legale nr. 820008226</t>
  </si>
  <si>
    <t>Generali          Periodo 31.12.2011 - 30.06.2013</t>
  </si>
  <si>
    <t>Roland            Periodo 30.06.2013 - 31.12.2016</t>
  </si>
  <si>
    <t>Dettaglio statistica sinistri polizza di Tutela Legale  nr. 575480</t>
  </si>
  <si>
    <t>Dettaglio statistica sinistri polizza di Tutela Legale nr. 820008226</t>
  </si>
  <si>
    <t>Roland          Periodo 30.06.2013 - 31.12.2016</t>
  </si>
  <si>
    <t>Tutela Legale</t>
  </si>
  <si>
    <t>Data Apertura</t>
  </si>
  <si>
    <t>014481</t>
  </si>
  <si>
    <t>006021</t>
  </si>
  <si>
    <t>012993</t>
  </si>
  <si>
    <t>017794</t>
  </si>
  <si>
    <t>014795</t>
  </si>
  <si>
    <t>Aperto a Risreva - Procedimento Penale</t>
  </si>
  <si>
    <t>Non risarcibile</t>
  </si>
  <si>
    <t>013345509</t>
  </si>
  <si>
    <t>Aperto ma non definito</t>
  </si>
  <si>
    <t>Riepilogo statistica sinistri polizza All Risks Opere d'Arte nr. 15141SP11A</t>
  </si>
  <si>
    <t>XL Insurance             Periodo 18.08.2011 - 31.12.2016</t>
  </si>
  <si>
    <t>18.08.2011 31.12.2011</t>
  </si>
  <si>
    <t>Dettaglio statistica sinistri polizza All Risks Opere d'Arte nr. 15141SP11A</t>
  </si>
  <si>
    <t>XL Insurance          Periodo 18.08.2011 - 31.12.2016</t>
  </si>
  <si>
    <t>IT00132523SP14</t>
  </si>
  <si>
    <t>UnipolSai - Divisione Unipol           Periodo 30.06.2011 - 30.06.2012</t>
  </si>
  <si>
    <t>Statistica sinistri polizza RC Auto Libro Matricola nr. 30164</t>
  </si>
  <si>
    <t>Statistica sinistri polizza RC Auto Libro Matricola nr. 33900</t>
  </si>
  <si>
    <t>UnipolSai - Divisione Unipol           Periodo 30.06.2012 - 30.06.2013</t>
  </si>
  <si>
    <t>Statistica sinistri polizza RC Auto Libro Matricola nr. 60024</t>
  </si>
  <si>
    <t>UnipolSai - Divisione Unipol           Periodo 30.06.2013 - 30.06.2014</t>
  </si>
  <si>
    <t>30.06.2011 30.06.2012</t>
  </si>
  <si>
    <t>30.06.2012 30.06.2013</t>
  </si>
  <si>
    <t>30.06.2013 30.06.2014</t>
  </si>
  <si>
    <t>Statistica sinistri polizza RC Auto Libro Matricola nr. 65709</t>
  </si>
  <si>
    <t>UnipolSai - Divisione Unipol           Periodo 30.06.2014 - 30.06.2015</t>
  </si>
  <si>
    <t>30.06.2014 30.06.2015</t>
  </si>
  <si>
    <t>Statistica sinistri polizza RC Auto Libro Matricola nr. 71813</t>
  </si>
  <si>
    <t>UnipolSai - Divisione Unipol           Periodo 30.06.2015 - 30.06.2016</t>
  </si>
  <si>
    <t>30.06.2015 30.06.2016</t>
  </si>
  <si>
    <t>Statistica sinistri polizza RC Auto Libro Matricola nr. 77785</t>
  </si>
  <si>
    <t>UnipolSai - Divisione Unipol           Periodo 30.06.2016 - 31.12.2016</t>
  </si>
  <si>
    <t>30.06.2016 31.12.2016</t>
  </si>
  <si>
    <t>Dettaglio statistica sinistri polizza RC Auto a Libro Matricola nr. 30164</t>
  </si>
  <si>
    <t>UnipolSai - Divisione Unipol          Periodo 30.06.2011 - 30.06.2012</t>
  </si>
  <si>
    <t>2011/2012</t>
  </si>
  <si>
    <t>Dettaglio statistica sinistri polizza RC Auto a Libro Matricola nr. 33900</t>
  </si>
  <si>
    <t>UnipolSai - Divisione Unipol          Periodo 30.06.2012 - 30.06.2013</t>
  </si>
  <si>
    <t>2012/2013</t>
  </si>
  <si>
    <t>Dettaglio statistica sinistri polizza RC Auto a Libro Matricola nr. 60024</t>
  </si>
  <si>
    <t>UnipolSai - Divisione Unipol          Periodo 30.06.2013 - 30.06.2014</t>
  </si>
  <si>
    <t>2013/2014</t>
  </si>
  <si>
    <t>Dettaglio statistica sinistri polizza RC Auto a Libro Matricola nr. 65709</t>
  </si>
  <si>
    <t>UnipolSai - Divisione Unipol          Periodo 30.06.2014 - 30.06.2015</t>
  </si>
  <si>
    <t>2014/2015</t>
  </si>
  <si>
    <t>Dettaglio statistica sinistri polizza RC Auto a Libro Matricola nr. 71813</t>
  </si>
  <si>
    <t>UnipolSai - Divisione Unipol          Periodo 30.06.2015 - 30.06.2016</t>
  </si>
  <si>
    <t>2015/2016</t>
  </si>
  <si>
    <t>Dettaglio statistica sinistri polizza RC Auto a Libro Matricola nr. 77785</t>
  </si>
  <si>
    <t>UnipolSai - Divisione Unipol          Periodo 30.06.2016 - 31.12.2016</t>
  </si>
  <si>
    <t>2015ARCH0581</t>
  </si>
  <si>
    <t>Aperto e Pagato Parzialmente</t>
  </si>
  <si>
    <t>RC Auto a Libro Matricola</t>
  </si>
  <si>
    <t>02/07/2011</t>
  </si>
  <si>
    <t>03/07/2011</t>
  </si>
  <si>
    <t>09/12/2011</t>
  </si>
  <si>
    <t>21/10/2011</t>
  </si>
  <si>
    <t>19/04/2012</t>
  </si>
  <si>
    <t>13/12/2011</t>
  </si>
  <si>
    <t>12/10/2011</t>
  </si>
  <si>
    <t>21/11/2011</t>
  </si>
  <si>
    <t>28/09/2011</t>
  </si>
  <si>
    <t>DANNI CORPORALI E MAT. A TERZI</t>
  </si>
  <si>
    <t>DANNI MATERIALI</t>
  </si>
  <si>
    <t>DANNI MAT.+ CORP. A TRASPORTATI</t>
  </si>
  <si>
    <t>DANNO PARZIALE URTO CONTRO OSTACOLI</t>
  </si>
  <si>
    <t>ROTTURA CRISTALLI</t>
  </si>
  <si>
    <t>Tipo Responsabilità RC</t>
  </si>
  <si>
    <t>2-CARDMIX</t>
  </si>
  <si>
    <t>4-CARDDEB</t>
  </si>
  <si>
    <t>1-CARDGES</t>
  </si>
  <si>
    <t>1= CARD GESTIONARIO (ATTIVO)</t>
  </si>
  <si>
    <t>2=CARD MISTO (CONCORSO DI COLPA)</t>
  </si>
  <si>
    <t>4= CARD DEBITORE (PASSIVO)</t>
  </si>
  <si>
    <t>04/05/2014</t>
  </si>
  <si>
    <t>18/11/2013</t>
  </si>
  <si>
    <t>26/05/2014</t>
  </si>
  <si>
    <t>14/04/2014</t>
  </si>
  <si>
    <t>17/03/2014</t>
  </si>
  <si>
    <t>19/11/2013</t>
  </si>
  <si>
    <t>24/09/2013</t>
  </si>
  <si>
    <t>16/09/2013</t>
  </si>
  <si>
    <t>19/03/2014</t>
  </si>
  <si>
    <t>15/05/2014</t>
  </si>
  <si>
    <t>DANNI MAT.E CORP. A TERZI + TRASPOR</t>
  </si>
  <si>
    <t>DANNI DA EVENTI ATMOSFERICI</t>
  </si>
  <si>
    <t>DANNI DA EVENTI SOCIO POLITICI</t>
  </si>
  <si>
    <t>FURTO PARZIALE VEIC/NATANTI</t>
  </si>
  <si>
    <t>Non Disponibile - Richiesta di € 292.050,00</t>
  </si>
  <si>
    <t>non disponibile - Richiesta di € 292.050,00</t>
  </si>
  <si>
    <t>Guasto ad Impianto Anti intrusione</t>
  </si>
  <si>
    <t>IC6/2015/630000</t>
  </si>
  <si>
    <t>IC6/2016/630001</t>
  </si>
  <si>
    <t>Installazione di un programma aziendale senza autorizzazione - Non Definito</t>
  </si>
  <si>
    <t>Dipendente dell'assicurato ritenuto responsabile di un sinistro auto mortale -Non Definito</t>
  </si>
  <si>
    <t>data apertura</t>
  </si>
  <si>
    <t>Riepilogo statistica sinistri polizza Incendio nr. 47521727</t>
  </si>
  <si>
    <t>Furto alla struttura del Quadro Elettrico</t>
  </si>
  <si>
    <t>SOCCORSO STRADALE PER GUASTO/FURTO</t>
  </si>
  <si>
    <t>31.12.2010 31.12.2012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</si>
</sst>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4" formatCode="_-* #,##0.00_-;\-* #,##0.00_-;_-* &quot;-&quot;_-;_-@_-"/>
    <numFmt numFmtId="165" formatCode="&quot;€&quot;\ #,##0.00"/>
    <numFmt numFmtId="166" formatCode="#"/>
  </numFmts>
  <fonts count="35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sz val="8"/>
      <name val="Arial"/>
      <family val="2"/>
    </font>
    <font>
      <b/>
      <sz val="10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17" applyNumberFormat="0" applyAlignment="0" applyProtection="0"/>
    <xf numFmtId="0" fontId="21" fillId="0" borderId="18" applyNumberFormat="0" applyFill="0" applyAlignment="0" applyProtection="0"/>
    <xf numFmtId="0" fontId="22" fillId="26" borderId="19" applyNumberFormat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23" fillId="33" borderId="17" applyNumberFormat="0" applyAlignment="0" applyProtection="0"/>
    <xf numFmtId="41" fontId="3" fillId="0" borderId="0" applyFont="0" applyFill="0" applyBorder="0" applyAlignment="0" applyProtection="0"/>
    <xf numFmtId="0" fontId="24" fillId="3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2" fillId="35" borderId="20" applyNumberFormat="0" applyFont="0" applyAlignment="0" applyProtection="0"/>
    <xf numFmtId="0" fontId="1" fillId="35" borderId="20" applyNumberFormat="0" applyFont="0" applyAlignment="0" applyProtection="0"/>
    <xf numFmtId="0" fontId="25" fillId="25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5" applyNumberFormat="0" applyFill="0" applyAlignment="0" applyProtection="0"/>
    <xf numFmtId="0" fontId="33" fillId="36" borderId="0" applyNumberFormat="0" applyBorder="0" applyAlignment="0" applyProtection="0"/>
    <xf numFmtId="0" fontId="34" fillId="37" borderId="0" applyNumberFormat="0" applyBorder="0" applyAlignment="0" applyProtection="0"/>
  </cellStyleXfs>
  <cellXfs count="147">
    <xf numFmtId="0" fontId="0" fillId="0" borderId="0" xfId="0"/>
    <xf numFmtId="0" fontId="5" fillId="0" borderId="0" xfId="0" applyFont="1"/>
    <xf numFmtId="0" fontId="0" fillId="0" borderId="0" xfId="0" applyAlignment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4" fontId="7" fillId="0" borderId="1" xfId="41" applyNumberFormat="1" applyFont="1" applyBorder="1"/>
    <xf numFmtId="1" fontId="7" fillId="0" borderId="1" xfId="41" applyNumberFormat="1" applyFont="1" applyBorder="1"/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10" fillId="0" borderId="0" xfId="0" applyFont="1"/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4" fontId="11" fillId="0" borderId="1" xfId="41" applyNumberFormat="1" applyFont="1" applyBorder="1"/>
    <xf numFmtId="0" fontId="12" fillId="0" borderId="1" xfId="0" applyFont="1" applyBorder="1"/>
    <xf numFmtId="0" fontId="13" fillId="2" borderId="1" xfId="0" applyFont="1" applyFill="1" applyBorder="1"/>
    <xf numFmtId="4" fontId="13" fillId="2" borderId="1" xfId="0" applyNumberFormat="1" applyFont="1" applyFill="1" applyBorder="1"/>
    <xf numFmtId="0" fontId="8" fillId="3" borderId="1" xfId="0" applyFont="1" applyFill="1" applyBorder="1"/>
    <xf numFmtId="1" fontId="0" fillId="0" borderId="1" xfId="0" applyNumberFormat="1" applyBorder="1"/>
    <xf numFmtId="0" fontId="0" fillId="0" borderId="1" xfId="0" applyBorder="1"/>
    <xf numFmtId="1" fontId="0" fillId="0" borderId="2" xfId="0" applyNumberFormat="1" applyBorder="1"/>
    <xf numFmtId="0" fontId="14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" fontId="11" fillId="0" borderId="1" xfId="0" applyNumberFormat="1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wrapText="1"/>
    </xf>
    <xf numFmtId="1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1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6" xfId="0" applyBorder="1"/>
    <xf numFmtId="1" fontId="0" fillId="0" borderId="6" xfId="0" applyNumberFormat="1" applyBorder="1"/>
    <xf numFmtId="14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4" fontId="11" fillId="0" borderId="0" xfId="41" applyNumberFormat="1" applyFont="1" applyBorder="1"/>
    <xf numFmtId="0" fontId="12" fillId="0" borderId="0" xfId="0" applyFont="1" applyBorder="1"/>
    <xf numFmtId="0" fontId="13" fillId="2" borderId="0" xfId="0" applyFont="1" applyFill="1" applyBorder="1"/>
    <xf numFmtId="4" fontId="13" fillId="2" borderId="0" xfId="0" applyNumberFormat="1" applyFont="1" applyFill="1" applyBorder="1"/>
    <xf numFmtId="0" fontId="8" fillId="3" borderId="0" xfId="0" applyFont="1" applyFill="1" applyBorder="1"/>
    <xf numFmtId="1" fontId="0" fillId="0" borderId="0" xfId="0" applyNumberFormat="1" applyBorder="1"/>
    <xf numFmtId="0" fontId="0" fillId="0" borderId="0" xfId="0" applyBorder="1"/>
    <xf numFmtId="4" fontId="0" fillId="0" borderId="0" xfId="0" applyNumberFormat="1"/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4" fontId="11" fillId="0" borderId="6" xfId="0" applyNumberFormat="1" applyFont="1" applyBorder="1" applyAlignment="1">
      <alignment horizontal="center"/>
    </xf>
    <xf numFmtId="0" fontId="11" fillId="0" borderId="6" xfId="0" applyFont="1" applyBorder="1"/>
    <xf numFmtId="4" fontId="11" fillId="0" borderId="6" xfId="41" applyNumberFormat="1" applyFont="1" applyBorder="1"/>
    <xf numFmtId="0" fontId="12" fillId="0" borderId="7" xfId="0" applyFont="1" applyBorder="1"/>
    <xf numFmtId="14" fontId="11" fillId="0" borderId="8" xfId="0" applyNumberFormat="1" applyFont="1" applyBorder="1" applyAlignment="1">
      <alignment horizontal="center"/>
    </xf>
    <xf numFmtId="0" fontId="11" fillId="0" borderId="8" xfId="0" applyFont="1" applyBorder="1"/>
    <xf numFmtId="4" fontId="11" fillId="0" borderId="8" xfId="41" applyNumberFormat="1" applyFont="1" applyBorder="1"/>
    <xf numFmtId="0" fontId="8" fillId="2" borderId="1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2" fillId="0" borderId="8" xfId="0" applyFont="1" applyBorder="1"/>
    <xf numFmtId="0" fontId="11" fillId="0" borderId="6" xfId="0" applyFont="1" applyBorder="1" applyAlignment="1">
      <alignment horizontal="center"/>
    </xf>
    <xf numFmtId="0" fontId="12" fillId="0" borderId="6" xfId="0" applyFont="1" applyBorder="1"/>
    <xf numFmtId="4" fontId="7" fillId="0" borderId="1" xfId="41" applyNumberFormat="1" applyFont="1" applyBorder="1"/>
    <xf numFmtId="165" fontId="11" fillId="0" borderId="1" xfId="41" applyNumberFormat="1" applyFont="1" applyBorder="1"/>
    <xf numFmtId="165" fontId="11" fillId="0" borderId="1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7" fillId="0" borderId="1" xfId="41" applyNumberFormat="1" applyFont="1" applyBorder="1" applyAlignment="1">
      <alignment wrapText="1"/>
    </xf>
    <xf numFmtId="0" fontId="0" fillId="0" borderId="5" xfId="0" applyBorder="1"/>
    <xf numFmtId="1" fontId="0" fillId="0" borderId="5" xfId="0" applyNumberFormat="1" applyBorder="1"/>
    <xf numFmtId="14" fontId="11" fillId="0" borderId="1" xfId="0" applyNumberFormat="1" applyFont="1" applyBorder="1"/>
    <xf numFmtId="165" fontId="11" fillId="0" borderId="1" xfId="0" applyNumberFormat="1" applyFont="1" applyBorder="1"/>
    <xf numFmtId="0" fontId="8" fillId="2" borderId="1" xfId="0" applyFont="1" applyFill="1" applyBorder="1"/>
    <xf numFmtId="4" fontId="8" fillId="2" borderId="1" xfId="0" applyNumberFormat="1" applyFont="1" applyFill="1" applyBorder="1"/>
    <xf numFmtId="14" fontId="0" fillId="0" borderId="1" xfId="0" applyNumberFormat="1" applyBorder="1"/>
    <xf numFmtId="14" fontId="11" fillId="0" borderId="1" xfId="0" applyNumberFormat="1" applyFont="1" applyBorder="1" applyAlignment="1">
      <alignment horizontal="right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8" fillId="2" borderId="0" xfId="0" applyFont="1" applyFill="1" applyBorder="1"/>
    <xf numFmtId="4" fontId="8" fillId="2" borderId="0" xfId="0" applyNumberFormat="1" applyFont="1" applyFill="1" applyBorder="1"/>
    <xf numFmtId="0" fontId="11" fillId="0" borderId="9" xfId="0" applyFont="1" applyBorder="1" applyAlignment="1">
      <alignment horizontal="center"/>
    </xf>
    <xf numFmtId="0" fontId="12" fillId="0" borderId="10" xfId="0" applyFont="1" applyBorder="1"/>
    <xf numFmtId="0" fontId="0" fillId="0" borderId="8" xfId="0" applyBorder="1"/>
    <xf numFmtId="1" fontId="0" fillId="0" borderId="9" xfId="0" applyNumberFormat="1" applyBorder="1"/>
    <xf numFmtId="1" fontId="0" fillId="0" borderId="8" xfId="0" applyNumberFormat="1" applyBorder="1"/>
    <xf numFmtId="0" fontId="13" fillId="0" borderId="0" xfId="0" applyFont="1" applyFill="1" applyBorder="1"/>
    <xf numFmtId="4" fontId="13" fillId="0" borderId="0" xfId="0" applyNumberFormat="1" applyFont="1" applyFill="1" applyBorder="1"/>
    <xf numFmtId="0" fontId="8" fillId="0" borderId="0" xfId="0" applyFont="1" applyFill="1" applyBorder="1"/>
    <xf numFmtId="165" fontId="11" fillId="0" borderId="6" xfId="41" applyNumberFormat="1" applyFont="1" applyBorder="1"/>
    <xf numFmtId="0" fontId="13" fillId="2" borderId="6" xfId="0" applyFont="1" applyFill="1" applyBorder="1"/>
    <xf numFmtId="4" fontId="13" fillId="2" borderId="6" xfId="0" applyNumberFormat="1" applyFont="1" applyFill="1" applyBorder="1"/>
    <xf numFmtId="0" fontId="8" fillId="3" borderId="6" xfId="0" applyFont="1" applyFill="1" applyBorder="1"/>
    <xf numFmtId="165" fontId="11" fillId="0" borderId="8" xfId="41" applyNumberFormat="1" applyFont="1" applyBorder="1"/>
    <xf numFmtId="0" fontId="11" fillId="0" borderId="11" xfId="0" applyFont="1" applyBorder="1" applyAlignment="1">
      <alignment horizontal="center"/>
    </xf>
    <xf numFmtId="0" fontId="3" fillId="0" borderId="0" xfId="0" applyFont="1"/>
    <xf numFmtId="49" fontId="11" fillId="0" borderId="1" xfId="0" applyNumberFormat="1" applyFont="1" applyBorder="1" applyAlignment="1">
      <alignment horizontal="right"/>
    </xf>
    <xf numFmtId="49" fontId="11" fillId="0" borderId="1" xfId="44" applyNumberFormat="1" applyFont="1" applyFill="1" applyBorder="1" applyAlignment="1" applyProtection="1">
      <alignment horizontal="left" wrapText="1"/>
    </xf>
    <xf numFmtId="166" fontId="11" fillId="0" borderId="1" xfId="44" applyNumberFormat="1" applyFont="1" applyFill="1" applyBorder="1" applyAlignment="1" applyProtection="1">
      <alignment horizontal="right" wrapText="1"/>
    </xf>
    <xf numFmtId="0" fontId="17" fillId="0" borderId="0" xfId="0" applyFont="1" applyAlignment="1">
      <alignment vertical="center"/>
    </xf>
    <xf numFmtId="0" fontId="11" fillId="0" borderId="1" xfId="44" applyNumberFormat="1" applyFont="1" applyFill="1" applyBorder="1" applyAlignment="1" applyProtection="1">
      <alignment horizontal="right" wrapText="1"/>
    </xf>
    <xf numFmtId="165" fontId="11" fillId="0" borderId="1" xfId="41" applyNumberFormat="1" applyFont="1" applyFill="1" applyBorder="1"/>
    <xf numFmtId="165" fontId="11" fillId="0" borderId="1" xfId="44" applyNumberFormat="1" applyFont="1" applyFill="1" applyBorder="1" applyAlignment="1" applyProtection="1">
      <alignment horizontal="right" wrapText="1"/>
    </xf>
    <xf numFmtId="165" fontId="11" fillId="5" borderId="1" xfId="45" applyNumberFormat="1" applyFont="1" applyFill="1" applyBorder="1" applyAlignment="1" applyProtection="1">
      <alignment horizontal="right" wrapText="1"/>
    </xf>
    <xf numFmtId="49" fontId="11" fillId="5" borderId="1" xfId="45" applyNumberFormat="1" applyFont="1" applyFill="1" applyBorder="1" applyAlignment="1" applyProtection="1">
      <alignment horizontal="left" wrapText="1"/>
    </xf>
    <xf numFmtId="0" fontId="11" fillId="0" borderId="1" xfId="45" applyNumberFormat="1" applyFont="1" applyFill="1" applyBorder="1" applyAlignment="1" applyProtection="1">
      <alignment horizontal="right" wrapText="1"/>
    </xf>
    <xf numFmtId="0" fontId="12" fillId="0" borderId="1" xfId="0" applyFont="1" applyFill="1" applyBorder="1"/>
    <xf numFmtId="165" fontId="11" fillId="0" borderId="1" xfId="45" applyNumberFormat="1" applyFont="1" applyFill="1" applyBorder="1" applyAlignment="1" applyProtection="1">
      <alignment horizontal="right" wrapText="1"/>
    </xf>
    <xf numFmtId="49" fontId="11" fillId="0" borderId="1" xfId="45" applyNumberFormat="1" applyFont="1" applyFill="1" applyBorder="1" applyAlignment="1" applyProtection="1">
      <alignment horizontal="left" wrapText="1"/>
    </xf>
    <xf numFmtId="166" fontId="11" fillId="0" borderId="1" xfId="45" applyNumberFormat="1" applyFont="1" applyFill="1" applyBorder="1" applyAlignment="1" applyProtection="1">
      <alignment horizontal="right" wrapText="1"/>
    </xf>
    <xf numFmtId="14" fontId="11" fillId="0" borderId="1" xfId="45" applyNumberFormat="1" applyFont="1" applyFill="1" applyBorder="1" applyAlignment="1" applyProtection="1">
      <alignment horizontal="right" wrapText="1"/>
    </xf>
    <xf numFmtId="49" fontId="13" fillId="0" borderId="12" xfId="45" applyNumberFormat="1" applyFont="1" applyFill="1" applyBorder="1" applyAlignment="1" applyProtection="1">
      <alignment horizontal="left" wrapText="1"/>
    </xf>
    <xf numFmtId="0" fontId="7" fillId="0" borderId="1" xfId="0" applyFont="1" applyFill="1" applyBorder="1"/>
    <xf numFmtId="0" fontId="11" fillId="0" borderId="1" xfId="0" applyNumberFormat="1" applyFont="1" applyBorder="1" applyAlignment="1">
      <alignment horizontal="center" vertical="center" wrapText="1"/>
    </xf>
    <xf numFmtId="4" fontId="11" fillId="0" borderId="1" xfId="41" applyNumberFormat="1" applyFont="1" applyBorder="1" applyAlignment="1">
      <alignment wrapText="1"/>
    </xf>
    <xf numFmtId="0" fontId="8" fillId="2" borderId="4" xfId="0" applyFont="1" applyFill="1" applyBorder="1"/>
    <xf numFmtId="0" fontId="12" fillId="0" borderId="1" xfId="0" applyFont="1" applyBorder="1" applyAlignment="1">
      <alignment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6" borderId="0" xfId="0" applyFill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6" fillId="6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top" wrapText="1"/>
    </xf>
    <xf numFmtId="0" fontId="0" fillId="6" borderId="16" xfId="0" applyFill="1" applyBorder="1" applyAlignment="1">
      <alignment horizontal="center" vertical="top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6" borderId="1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59">
    <cellStyle name="20% - Colore 1" xfId="1" builtinId="30" customBuiltin="1"/>
    <cellStyle name="20% - Colore 1 2" xfId="2"/>
    <cellStyle name="20% - Colore 2" xfId="3" builtinId="34" customBuiltin="1"/>
    <cellStyle name="20% - Colore 2 2" xfId="4"/>
    <cellStyle name="20% - Colore 3" xfId="5" builtinId="38" customBuiltin="1"/>
    <cellStyle name="20% - Colore 3 2" xfId="6"/>
    <cellStyle name="20% - Colore 4" xfId="7" builtinId="42" customBuiltin="1"/>
    <cellStyle name="20% - Colore 4 2" xfId="8"/>
    <cellStyle name="20% - Colore 5" xfId="9" builtinId="46" customBuiltin="1"/>
    <cellStyle name="20% - Colore 5 2" xfId="10"/>
    <cellStyle name="20% - Colore 6" xfId="11" builtinId="50" customBuiltin="1"/>
    <cellStyle name="20% - Colore 6 2" xfId="12"/>
    <cellStyle name="40% - Colore 1" xfId="13" builtinId="31" customBuiltin="1"/>
    <cellStyle name="40% - Colore 1 2" xfId="14"/>
    <cellStyle name="40% - Colore 2" xfId="15" builtinId="35" customBuiltin="1"/>
    <cellStyle name="40% - Colore 2 2" xfId="16"/>
    <cellStyle name="40% - Colore 3" xfId="17" builtinId="39" customBuiltin="1"/>
    <cellStyle name="40% - Colore 3 2" xfId="18"/>
    <cellStyle name="40% - Colore 4" xfId="19" builtinId="43" customBuiltin="1"/>
    <cellStyle name="40% - Colore 4 2" xfId="20"/>
    <cellStyle name="40% - Colore 5" xfId="21" builtinId="47" customBuiltin="1"/>
    <cellStyle name="40% - Colore 5 2" xfId="22"/>
    <cellStyle name="40% - Colore 6" xfId="23" builtinId="51" customBuiltin="1"/>
    <cellStyle name="40% - Colore 6 2" xfId="24"/>
    <cellStyle name="60% - Colore 1" xfId="25" builtinId="32" customBuiltin="1"/>
    <cellStyle name="60% - Colore 2" xfId="26" builtinId="36" customBuiltin="1"/>
    <cellStyle name="60% - Colore 3" xfId="27" builtinId="40" customBuiltin="1"/>
    <cellStyle name="60% - Colore 4" xfId="28" builtinId="44" customBuiltin="1"/>
    <cellStyle name="60% - Colore 5" xfId="29" builtinId="48" customBuiltin="1"/>
    <cellStyle name="60% - Colore 6" xfId="30" builtinId="52" customBuiltin="1"/>
    <cellStyle name="Calcolo" xfId="31" builtinId="22" customBuiltin="1"/>
    <cellStyle name="Cella collegata" xfId="32" builtinId="24" customBuiltin="1"/>
    <cellStyle name="Cella da controllare" xfId="33" builtinId="23" customBuiltin="1"/>
    <cellStyle name="Colore 1" xfId="34" builtinId="29" customBuiltin="1"/>
    <cellStyle name="Colore 2" xfId="35" builtinId="33" customBuiltin="1"/>
    <cellStyle name="Colore 3" xfId="36" builtinId="37" customBuiltin="1"/>
    <cellStyle name="Colore 4" xfId="37" builtinId="41" customBuiltin="1"/>
    <cellStyle name="Colore 5" xfId="38" builtinId="45" customBuiltin="1"/>
    <cellStyle name="Colore 6" xfId="39" builtinId="49" customBuiltin="1"/>
    <cellStyle name="Input" xfId="40" builtinId="20" customBuiltin="1"/>
    <cellStyle name="Migliaia [0]" xfId="41" builtinId="6"/>
    <cellStyle name="Neutrale" xfId="42" builtinId="28" customBuiltin="1"/>
    <cellStyle name="Normale" xfId="0" builtinId="0"/>
    <cellStyle name="Normale 2" xfId="43"/>
    <cellStyle name="Normale 3" xfId="44"/>
    <cellStyle name="Normale 4" xfId="45"/>
    <cellStyle name="Nota 2" xfId="46"/>
    <cellStyle name="Nota 3" xfId="47"/>
    <cellStyle name="Output" xfId="48" builtinId="21" customBuiltin="1"/>
    <cellStyle name="Testo avviso" xfId="49" builtinId="11" customBuiltin="1"/>
    <cellStyle name="Testo descrittivo" xfId="50" builtinId="53" customBuiltin="1"/>
    <cellStyle name="Titolo" xfId="51" builtinId="15" customBuiltin="1"/>
    <cellStyle name="Titolo 1" xfId="52" builtinId="16" customBuiltin="1"/>
    <cellStyle name="Titolo 2" xfId="53" builtinId="17" customBuiltin="1"/>
    <cellStyle name="Titolo 3" xfId="54" builtinId="18" customBuiltin="1"/>
    <cellStyle name="Titolo 4" xfId="55" builtinId="19" customBuiltin="1"/>
    <cellStyle name="Totale" xfId="56" builtinId="25" customBuiltin="1"/>
    <cellStyle name="Valore non valido" xfId="57" builtinId="27" customBuiltin="1"/>
    <cellStyle name="Valore valido" xfId="58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6"/>
  <sheetViews>
    <sheetView workbookViewId="0">
      <selection activeCell="G26" sqref="G26"/>
    </sheetView>
  </sheetViews>
  <sheetFormatPr defaultRowHeight="13.2"/>
  <cols>
    <col min="1" max="1" width="2.44140625" customWidth="1"/>
    <col min="2" max="2" width="12.6640625" customWidth="1"/>
    <col min="3" max="3" width="11" customWidth="1"/>
    <col min="4" max="4" width="15" customWidth="1"/>
    <col min="5" max="5" width="11.109375" customWidth="1"/>
    <col min="6" max="6" width="12.5546875" customWidth="1"/>
    <col min="7" max="7" width="12.6640625" customWidth="1"/>
    <col min="8" max="8" width="10.109375" customWidth="1"/>
    <col min="9" max="9" width="14.44140625" customWidth="1"/>
    <col min="10" max="11" width="12.6640625" customWidth="1"/>
    <col min="12" max="12" width="12.33203125" customWidth="1"/>
  </cols>
  <sheetData>
    <row r="1" spans="2:13" ht="45" customHeight="1" thickTop="1" thickBot="1">
      <c r="B1" s="117" t="s">
        <v>46</v>
      </c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"/>
    </row>
    <row r="2" spans="2:13" ht="29.25" customHeight="1" thickTop="1">
      <c r="B2" s="120" t="s">
        <v>213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"/>
    </row>
    <row r="3" spans="2:13" ht="29.25" customHeight="1">
      <c r="B3" s="122" t="s">
        <v>48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"/>
    </row>
    <row r="4" spans="2:13" s="27" customFormat="1" ht="50.4">
      <c r="B4" s="22" t="s">
        <v>20</v>
      </c>
      <c r="C4" s="23" t="s">
        <v>21</v>
      </c>
      <c r="D4" s="24" t="s">
        <v>22</v>
      </c>
      <c r="E4" s="23" t="s">
        <v>23</v>
      </c>
      <c r="F4" s="25" t="s">
        <v>24</v>
      </c>
      <c r="G4" s="24" t="s">
        <v>25</v>
      </c>
      <c r="H4" s="23" t="s">
        <v>26</v>
      </c>
      <c r="I4" s="24" t="s">
        <v>43</v>
      </c>
      <c r="J4" s="26" t="s">
        <v>28</v>
      </c>
      <c r="K4" s="24" t="s">
        <v>29</v>
      </c>
      <c r="L4" s="24" t="s">
        <v>30</v>
      </c>
    </row>
    <row r="5" spans="2:13">
      <c r="E5" s="34"/>
      <c r="J5" s="35"/>
      <c r="K5" s="35"/>
    </row>
    <row r="6" spans="2:13" ht="32.4">
      <c r="B6" s="28" t="s">
        <v>37</v>
      </c>
      <c r="C6" s="29">
        <f ca="1">'Incendio-Dettaglio'!$L$6</f>
        <v>0</v>
      </c>
      <c r="D6" s="64">
        <f ca="1">'Incendio-Dettaglio'!$M$6</f>
        <v>0</v>
      </c>
      <c r="E6" s="29">
        <f ca="1">'Incendio-Dettaglio'!$N$6</f>
        <v>0</v>
      </c>
      <c r="F6" s="64">
        <f ca="1">'Incendio-Dettaglio'!$O$6</f>
        <v>0</v>
      </c>
      <c r="G6" s="64">
        <f ca="1">'Incendio-Dettaglio'!$P$6</f>
        <v>0</v>
      </c>
      <c r="H6" s="29">
        <f ca="1">'Incendio-Dettaglio'!$J$6</f>
        <v>0</v>
      </c>
      <c r="I6" s="64">
        <f ca="1">'Incendio-Dettaglio'!$K$6</f>
        <v>0</v>
      </c>
      <c r="J6" s="29">
        <f ca="1">'Incendio-Dettaglio'!$Q$6</f>
        <v>0</v>
      </c>
      <c r="K6" s="29">
        <f ca="1">'Incendio-Dettaglio'!$S$6</f>
        <v>0</v>
      </c>
      <c r="L6" s="29">
        <f ca="1">'Incendio-Dettaglio'!$R$6</f>
        <v>0</v>
      </c>
    </row>
    <row r="7" spans="2:13" ht="9" customHeight="1">
      <c r="B7" s="31"/>
      <c r="C7" s="32"/>
      <c r="D7" s="65"/>
      <c r="E7" s="32"/>
      <c r="F7" s="65"/>
      <c r="G7" s="65"/>
      <c r="H7" s="32"/>
      <c r="I7" s="65"/>
      <c r="J7" s="32"/>
      <c r="K7" s="32"/>
      <c r="L7" s="32"/>
    </row>
    <row r="8" spans="2:13" ht="32.4">
      <c r="B8" s="28" t="s">
        <v>38</v>
      </c>
      <c r="C8" s="29">
        <f ca="1">'Incendio-Dettaglio'!$L$10</f>
        <v>0</v>
      </c>
      <c r="D8" s="64">
        <f ca="1">'Incendio-Dettaglio'!$M$10</f>
        <v>0</v>
      </c>
      <c r="E8" s="29">
        <f ca="1">'Incendio-Dettaglio'!$N$10</f>
        <v>0</v>
      </c>
      <c r="F8" s="64">
        <f ca="1">'Incendio-Dettaglio'!$O$10</f>
        <v>0</v>
      </c>
      <c r="G8" s="64">
        <f ca="1">'Incendio-Dettaglio'!$P$10</f>
        <v>0</v>
      </c>
      <c r="H8" s="29">
        <f ca="1">'Incendio-Dettaglio'!$J$10</f>
        <v>0</v>
      </c>
      <c r="I8" s="64">
        <f ca="1">'Incendio-Dettaglio'!$K$10</f>
        <v>0</v>
      </c>
      <c r="J8" s="29">
        <f ca="1">'Incendio-Dettaglio'!$Q$10</f>
        <v>0</v>
      </c>
      <c r="K8" s="29">
        <f ca="1">'Incendio-Dettaglio'!$S$10</f>
        <v>0</v>
      </c>
      <c r="L8" s="29">
        <f ca="1">'Incendio-Dettaglio'!$R$10</f>
        <v>0</v>
      </c>
    </row>
    <row r="9" spans="2:13" ht="9" customHeight="1">
      <c r="B9" s="31"/>
      <c r="C9" s="32"/>
      <c r="D9" s="65"/>
      <c r="E9" s="32"/>
      <c r="F9" s="65"/>
      <c r="G9" s="65"/>
      <c r="H9" s="32"/>
      <c r="I9" s="65"/>
      <c r="J9" s="32"/>
      <c r="K9" s="32"/>
      <c r="L9" s="32"/>
    </row>
    <row r="10" spans="2:13" ht="32.4">
      <c r="B10" s="28" t="s">
        <v>39</v>
      </c>
      <c r="C10" s="29">
        <f ca="1">'Incendio-Dettaglio'!$L$14</f>
        <v>0</v>
      </c>
      <c r="D10" s="64">
        <f ca="1">'Incendio-Dettaglio'!$M$14</f>
        <v>0</v>
      </c>
      <c r="E10" s="29">
        <f ca="1">'Incendio-Dettaglio'!$N$14</f>
        <v>0</v>
      </c>
      <c r="F10" s="64">
        <f ca="1">'Incendio-Dettaglio'!$O$14</f>
        <v>0</v>
      </c>
      <c r="G10" s="64">
        <f ca="1">'Incendio-Dettaglio'!$P$14</f>
        <v>0</v>
      </c>
      <c r="H10" s="29">
        <f ca="1">'Incendio-Dettaglio'!$J$14</f>
        <v>1</v>
      </c>
      <c r="I10" s="64">
        <f ca="1">'Incendio-Dettaglio'!$K$14</f>
        <v>3130.29</v>
      </c>
      <c r="J10" s="29">
        <f ca="1">'Incendio-Dettaglio'!$Q$14</f>
        <v>0</v>
      </c>
      <c r="K10" s="29">
        <f ca="1">'Incendio-Dettaglio'!$S$14</f>
        <v>0</v>
      </c>
      <c r="L10" s="29">
        <f ca="1">'Incendio-Dettaglio'!$R$14</f>
        <v>1</v>
      </c>
    </row>
    <row r="11" spans="2:13" ht="9" customHeight="1">
      <c r="B11" s="31"/>
      <c r="C11" s="32"/>
      <c r="D11" s="65"/>
      <c r="E11" s="32"/>
      <c r="F11" s="65"/>
      <c r="G11" s="65"/>
      <c r="H11" s="32"/>
      <c r="I11" s="65"/>
      <c r="J11" s="32"/>
      <c r="K11" s="32"/>
      <c r="L11" s="32"/>
    </row>
    <row r="12" spans="2:13" ht="32.4">
      <c r="B12" s="28" t="s">
        <v>40</v>
      </c>
      <c r="C12" s="29">
        <f ca="1">'Incendio-Dettaglio'!$L$19</f>
        <v>0</v>
      </c>
      <c r="D12" s="64">
        <f ca="1">'Incendio-Dettaglio'!$M$19</f>
        <v>0</v>
      </c>
      <c r="E12" s="29">
        <f ca="1">'Incendio-Dettaglio'!$N$19</f>
        <v>0</v>
      </c>
      <c r="F12" s="64">
        <f ca="1">'Incendio-Dettaglio'!$O$19</f>
        <v>0</v>
      </c>
      <c r="G12" s="64">
        <f ca="1">'Incendio-Dettaglio'!$P$19</f>
        <v>0</v>
      </c>
      <c r="H12" s="29">
        <f ca="1">'Incendio-Dettaglio'!$J$19</f>
        <v>2</v>
      </c>
      <c r="I12" s="64">
        <f ca="1">'Incendio-Dettaglio'!$K$19</f>
        <v>24870</v>
      </c>
      <c r="J12" s="29">
        <f ca="1">'Incendio-Dettaglio'!$Q$19</f>
        <v>0</v>
      </c>
      <c r="K12" s="29">
        <f ca="1">'Incendio-Dettaglio'!$S$19</f>
        <v>0</v>
      </c>
      <c r="L12" s="29">
        <f ca="1">'Incendio-Dettaglio'!$R$19</f>
        <v>2</v>
      </c>
    </row>
    <row r="13" spans="2:13" ht="9" customHeight="1">
      <c r="B13" s="31"/>
      <c r="C13" s="32"/>
      <c r="D13" s="65"/>
      <c r="E13" s="32"/>
      <c r="F13" s="65"/>
      <c r="G13" s="65"/>
      <c r="H13" s="32"/>
      <c r="I13" s="65"/>
      <c r="J13" s="32"/>
      <c r="K13" s="32"/>
      <c r="L13" s="32"/>
    </row>
    <row r="14" spans="2:13" ht="32.4">
      <c r="B14" s="28" t="s">
        <v>45</v>
      </c>
      <c r="C14" s="29">
        <f ca="1">'Incendio-Dettaglio'!$L$23</f>
        <v>0</v>
      </c>
      <c r="D14" s="64">
        <f ca="1">'Incendio-Dettaglio'!$M$23</f>
        <v>0</v>
      </c>
      <c r="E14" s="29">
        <f ca="1">'Incendio-Dettaglio'!$N$23</f>
        <v>0</v>
      </c>
      <c r="F14" s="64">
        <f ca="1">'Incendio-Dettaglio'!$O$23</f>
        <v>0</v>
      </c>
      <c r="G14" s="64">
        <f ca="1">'Incendio-Dettaglio'!$P$23</f>
        <v>0</v>
      </c>
      <c r="H14" s="29">
        <f ca="1">'Incendio-Dettaglio'!$J$23</f>
        <v>1</v>
      </c>
      <c r="I14" s="64">
        <f ca="1">'Incendio-Dettaglio'!$K$23</f>
        <v>7000</v>
      </c>
      <c r="J14" s="29">
        <f ca="1">'Incendio-Dettaglio'!$Q$23</f>
        <v>0</v>
      </c>
      <c r="K14" s="29">
        <f ca="1">'Incendio-Dettaglio'!$S$23</f>
        <v>0</v>
      </c>
      <c r="L14" s="29">
        <f ca="1">'Incendio-Dettaglio'!$R$23</f>
        <v>1</v>
      </c>
    </row>
    <row r="15" spans="2:13" ht="9" customHeight="1"/>
    <row r="16" spans="2:13" ht="32.4">
      <c r="B16" s="28" t="s">
        <v>59</v>
      </c>
      <c r="C16" s="29">
        <f ca="1">'Incendio-Dettaglio'!$L$28</f>
        <v>0</v>
      </c>
      <c r="D16" s="64">
        <f ca="1">'Incendio-Dettaglio'!$M$28</f>
        <v>0</v>
      </c>
      <c r="E16" s="29">
        <f ca="1">'Incendio-Dettaglio'!$N$28</f>
        <v>0</v>
      </c>
      <c r="F16" s="64">
        <f ca="1">'Incendio-Dettaglio'!$O$28</f>
        <v>0</v>
      </c>
      <c r="G16" s="64">
        <f ca="1">'Incendio-Dettaglio'!$P$28</f>
        <v>0</v>
      </c>
      <c r="H16" s="29">
        <f ca="1">'Incendio-Dettaglio'!$J$28</f>
        <v>1</v>
      </c>
      <c r="I16" s="64">
        <f ca="1">'Incendio-Dettaglio'!$K$28</f>
        <v>900</v>
      </c>
      <c r="J16" s="29">
        <f ca="1">'Incendio-Dettaglio'!$Q$28</f>
        <v>1</v>
      </c>
      <c r="K16" s="29">
        <f ca="1">'Incendio-Dettaglio'!$S$28</f>
        <v>0</v>
      </c>
      <c r="L16" s="29">
        <f ca="1">'Incendio-Dettaglio'!$R$28</f>
        <v>2</v>
      </c>
    </row>
  </sheetData>
  <mergeCells count="3">
    <mergeCell ref="B1:L1"/>
    <mergeCell ref="B2:L2"/>
    <mergeCell ref="B3:L3"/>
  </mergeCells>
  <phoneticPr fontId="16" type="noConversion"/>
  <pageMargins left="0.54" right="0.49" top="0.36" bottom="1" header="0.24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27"/>
  <sheetViews>
    <sheetView workbookViewId="0">
      <selection activeCell="Y15" sqref="Y15"/>
    </sheetView>
  </sheetViews>
  <sheetFormatPr defaultRowHeight="13.2"/>
  <cols>
    <col min="1" max="1" width="10.109375" customWidth="1"/>
    <col min="2" max="2" width="13.88671875" customWidth="1"/>
    <col min="3" max="3" width="10.109375" customWidth="1"/>
    <col min="4" max="4" width="25.5546875" customWidth="1"/>
    <col min="5" max="5" width="11.5546875" customWidth="1"/>
    <col min="6" max="6" width="19.5546875" customWidth="1"/>
    <col min="7" max="7" width="20" customWidth="1"/>
    <col min="8" max="8" width="21.44140625" customWidth="1"/>
    <col min="9" max="9" width="16.44140625" hidden="1" customWidth="1"/>
    <col min="10" max="11" width="15.44140625" hidden="1" customWidth="1"/>
    <col min="12" max="12" width="17.109375" hidden="1" customWidth="1"/>
    <col min="13" max="13" width="19.88671875" hidden="1" customWidth="1"/>
    <col min="14" max="14" width="22.5546875" hidden="1" customWidth="1"/>
    <col min="15" max="15" width="31.109375" hidden="1" customWidth="1"/>
    <col min="16" max="16" width="21.109375" hidden="1" customWidth="1"/>
    <col min="17" max="17" width="19.6640625" hidden="1" customWidth="1"/>
    <col min="18" max="23" width="9.109375" hidden="1" customWidth="1"/>
  </cols>
  <sheetData>
    <row r="1" spans="1:29" ht="45" customHeight="1" thickTop="1" thickBot="1">
      <c r="A1" s="117" t="s">
        <v>46</v>
      </c>
      <c r="B1" s="128"/>
      <c r="C1" s="128"/>
      <c r="D1" s="128"/>
      <c r="E1" s="128"/>
      <c r="F1" s="128"/>
      <c r="G1" s="128"/>
      <c r="H1" s="129"/>
      <c r="L1" s="1"/>
    </row>
    <row r="2" spans="1:29" ht="29.25" customHeight="1" thickTop="1">
      <c r="A2" s="120" t="s">
        <v>91</v>
      </c>
      <c r="B2" s="130"/>
      <c r="C2" s="130"/>
      <c r="D2" s="130"/>
      <c r="E2" s="130"/>
      <c r="F2" s="130"/>
      <c r="G2" s="130"/>
      <c r="H2" s="130"/>
      <c r="I2" s="2"/>
      <c r="J2" s="2"/>
      <c r="K2" s="2"/>
      <c r="L2" s="1"/>
    </row>
    <row r="3" spans="1:29" ht="29.25" customHeight="1">
      <c r="A3" s="122" t="s">
        <v>92</v>
      </c>
      <c r="B3" s="127"/>
      <c r="C3" s="127"/>
      <c r="D3" s="127"/>
      <c r="E3" s="127"/>
      <c r="F3" s="127"/>
      <c r="G3" s="127"/>
      <c r="H3" s="127"/>
      <c r="I3" s="2"/>
      <c r="J3" s="2"/>
      <c r="K3" s="2"/>
      <c r="L3" s="1"/>
    </row>
    <row r="4" spans="1:29" s="10" customFormat="1" ht="29.25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7" t="s">
        <v>6</v>
      </c>
      <c r="H4" s="5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9" t="s">
        <v>17</v>
      </c>
      <c r="S4" s="124" t="s">
        <v>18</v>
      </c>
      <c r="T4" s="125"/>
      <c r="U4" s="125"/>
      <c r="V4" s="125"/>
      <c r="W4" s="126"/>
      <c r="X4"/>
      <c r="Y4"/>
      <c r="Z4"/>
      <c r="AA4"/>
      <c r="AB4"/>
      <c r="AC4"/>
    </row>
    <row r="5" spans="1:29" ht="16.8">
      <c r="A5" s="11">
        <v>2011</v>
      </c>
      <c r="B5" s="12">
        <v>40766</v>
      </c>
      <c r="C5" s="13" t="s">
        <v>32</v>
      </c>
      <c r="D5" s="13" t="s">
        <v>49</v>
      </c>
      <c r="E5" s="13">
        <v>3871</v>
      </c>
      <c r="F5" s="14">
        <v>1300</v>
      </c>
      <c r="G5" s="14">
        <v>0</v>
      </c>
      <c r="H5" s="15" t="s">
        <v>19</v>
      </c>
      <c r="I5" s="16">
        <f>IF(AND(F5&gt;0)*(G5=0),1,0)</f>
        <v>1</v>
      </c>
      <c r="J5" s="17">
        <f>IF(I5=1,F5,0)</f>
        <v>1300</v>
      </c>
      <c r="K5" s="16">
        <f>IF(AND(G5&gt;0)*(F5=0),1,0)</f>
        <v>0</v>
      </c>
      <c r="L5" s="17">
        <f>IF(K5=1,G5,0)</f>
        <v>0</v>
      </c>
      <c r="M5" s="16">
        <f>IF(AND(F5=" ")*(G5=" "),0,IF(AND(F5&gt;0)*(G5&gt;0),1,0))</f>
        <v>0</v>
      </c>
      <c r="N5" s="17">
        <f>IF(M5=1,F5,0)</f>
        <v>0</v>
      </c>
      <c r="O5" s="17">
        <f>IF(M5=1,G5,0)</f>
        <v>0</v>
      </c>
      <c r="P5" s="16">
        <v>0</v>
      </c>
      <c r="Q5" s="16">
        <f>IF(E5&gt;0,1,0)</f>
        <v>1</v>
      </c>
      <c r="R5" s="18">
        <v>0</v>
      </c>
      <c r="S5" s="19">
        <f>IF(F5&lt;&gt;0,0,1)</f>
        <v>0</v>
      </c>
      <c r="T5" s="20">
        <f>IF(F5&gt;0,0,1)</f>
        <v>0</v>
      </c>
      <c r="U5" s="19">
        <f>IF(G5&lt;&gt;0,0,1)</f>
        <v>1</v>
      </c>
      <c r="V5" s="20">
        <f>IF(G5&gt;0,0,1)</f>
        <v>1</v>
      </c>
      <c r="W5" s="21">
        <f>IF(E5=0,0,SUM(S5:V5))</f>
        <v>2</v>
      </c>
    </row>
    <row r="7" spans="1:29" s="10" customFormat="1" ht="29.25" customHeight="1">
      <c r="A7" s="3" t="s">
        <v>0</v>
      </c>
      <c r="B7" s="4" t="s">
        <v>1</v>
      </c>
      <c r="C7" s="5" t="s">
        <v>2</v>
      </c>
      <c r="D7" s="5" t="s">
        <v>3</v>
      </c>
      <c r="E7" s="5" t="s">
        <v>4</v>
      </c>
      <c r="F7" s="6" t="s">
        <v>5</v>
      </c>
      <c r="G7" s="7" t="s">
        <v>6</v>
      </c>
      <c r="H7" s="5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8" t="s">
        <v>15</v>
      </c>
      <c r="Q7" s="8" t="s">
        <v>16</v>
      </c>
      <c r="R7" s="9" t="s">
        <v>17</v>
      </c>
      <c r="S7" s="124" t="s">
        <v>18</v>
      </c>
      <c r="T7" s="125"/>
      <c r="U7" s="125"/>
      <c r="V7" s="125"/>
      <c r="W7" s="126"/>
      <c r="X7"/>
      <c r="Y7"/>
      <c r="Z7"/>
      <c r="AA7"/>
      <c r="AB7"/>
      <c r="AC7"/>
    </row>
    <row r="8" spans="1:29" ht="16.8">
      <c r="A8" s="11">
        <v>2012</v>
      </c>
      <c r="B8" s="12"/>
      <c r="C8" s="13" t="s">
        <v>32</v>
      </c>
      <c r="D8" s="13" t="s">
        <v>49</v>
      </c>
      <c r="E8" s="13"/>
      <c r="F8" s="14"/>
      <c r="G8" s="14"/>
      <c r="H8" s="15"/>
      <c r="I8" s="16">
        <f>IF(AND(F8&gt;0)*(G8=0),1,0)</f>
        <v>0</v>
      </c>
      <c r="J8" s="17">
        <f>IF(I8=1,F8,0)</f>
        <v>0</v>
      </c>
      <c r="K8" s="16">
        <f>IF(AND(G8&gt;0)*(F8=0),1,0)</f>
        <v>0</v>
      </c>
      <c r="L8" s="17">
        <f>IF(K8=1,G8,0)</f>
        <v>0</v>
      </c>
      <c r="M8" s="16">
        <f>IF(AND(F8=" ")*(G8=" "),0,IF(AND(F8&gt;0)*(G8&gt;0),1,0))</f>
        <v>0</v>
      </c>
      <c r="N8" s="17">
        <f>IF(M8=1,F8,0)</f>
        <v>0</v>
      </c>
      <c r="O8" s="17">
        <f>IF(M8=1,G8,0)</f>
        <v>0</v>
      </c>
      <c r="P8" s="16">
        <v>0</v>
      </c>
      <c r="Q8" s="16">
        <f>IF(E8&gt;0,1,0)</f>
        <v>0</v>
      </c>
      <c r="R8" s="18">
        <v>0</v>
      </c>
      <c r="S8" s="19">
        <f>IF(F8&lt;&gt;0,0,1)</f>
        <v>1</v>
      </c>
      <c r="T8" s="20">
        <f>IF(F8&gt;0,0,1)</f>
        <v>1</v>
      </c>
      <c r="U8" s="19">
        <f>IF(G8&lt;&gt;0,0,1)</f>
        <v>1</v>
      </c>
      <c r="V8" s="20">
        <f>IF(G8&gt;0,0,1)</f>
        <v>1</v>
      </c>
      <c r="W8" s="21">
        <f>IF(E8=0,0,SUM(S8:V8))</f>
        <v>0</v>
      </c>
    </row>
    <row r="10" spans="1:29" s="10" customFormat="1" ht="29.25" customHeight="1">
      <c r="A10" s="3" t="s">
        <v>0</v>
      </c>
      <c r="B10" s="4" t="s">
        <v>1</v>
      </c>
      <c r="C10" s="5" t="s">
        <v>2</v>
      </c>
      <c r="D10" s="5" t="s">
        <v>3</v>
      </c>
      <c r="E10" s="5" t="s">
        <v>4</v>
      </c>
      <c r="F10" s="6" t="s">
        <v>5</v>
      </c>
      <c r="G10" s="7" t="s">
        <v>6</v>
      </c>
      <c r="H10" s="5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8" t="s">
        <v>13</v>
      </c>
      <c r="O10" s="8" t="s">
        <v>14</v>
      </c>
      <c r="P10" s="8" t="s">
        <v>15</v>
      </c>
      <c r="Q10" s="8" t="s">
        <v>16</v>
      </c>
      <c r="R10" s="9" t="s">
        <v>17</v>
      </c>
      <c r="S10" s="124" t="s">
        <v>18</v>
      </c>
      <c r="T10" s="125"/>
      <c r="U10" s="125"/>
      <c r="V10" s="125"/>
      <c r="W10" s="126"/>
      <c r="X10"/>
      <c r="Y10"/>
      <c r="Z10"/>
      <c r="AA10"/>
      <c r="AB10"/>
      <c r="AC10"/>
    </row>
    <row r="11" spans="1:29" ht="16.8">
      <c r="A11" s="11">
        <v>2013</v>
      </c>
      <c r="B11" s="12">
        <v>41597</v>
      </c>
      <c r="C11" s="13" t="s">
        <v>32</v>
      </c>
      <c r="D11" s="13" t="s">
        <v>49</v>
      </c>
      <c r="E11" s="13">
        <v>50081</v>
      </c>
      <c r="F11" s="14">
        <v>0</v>
      </c>
      <c r="G11" s="14">
        <v>0</v>
      </c>
      <c r="H11" s="15" t="s">
        <v>15</v>
      </c>
      <c r="I11" s="16">
        <f>IF(AND(F11&gt;0)*(G11=0),1,0)</f>
        <v>0</v>
      </c>
      <c r="J11" s="17">
        <f>IF(I11=1,F11,0)</f>
        <v>0</v>
      </c>
      <c r="K11" s="16">
        <f>IF(AND(G11&gt;0)*(F11=0),1,0)</f>
        <v>0</v>
      </c>
      <c r="L11" s="17">
        <f>IF(K11=1,G11,0)</f>
        <v>0</v>
      </c>
      <c r="M11" s="16">
        <f>IF(AND(F11=" ")*(G11=" "),0,IF(AND(F11&gt;0)*(G11&gt;0),1,0))</f>
        <v>0</v>
      </c>
      <c r="N11" s="17">
        <f>IF(M11=1,F11,0)</f>
        <v>0</v>
      </c>
      <c r="O11" s="17">
        <f>IF(M11=1,G11,0)</f>
        <v>0</v>
      </c>
      <c r="P11" s="16">
        <v>1</v>
      </c>
      <c r="Q11" s="16">
        <f>IF(E11&gt;0,1,0)</f>
        <v>1</v>
      </c>
      <c r="R11" s="18">
        <v>0</v>
      </c>
      <c r="S11" s="19">
        <f>IF(F11&lt;&gt;0,0,1)</f>
        <v>1</v>
      </c>
      <c r="T11" s="20">
        <f>IF(F11&gt;0,0,1)</f>
        <v>1</v>
      </c>
      <c r="U11" s="19">
        <f>IF(G11&lt;&gt;0,0,1)</f>
        <v>1</v>
      </c>
      <c r="V11" s="20">
        <f>IF(G11&gt;0,0,1)</f>
        <v>1</v>
      </c>
      <c r="W11" s="21">
        <f>IF(E11=0,0,SUM(S11:V11))</f>
        <v>4</v>
      </c>
    </row>
    <row r="12" spans="1:29" ht="16.8">
      <c r="A12" s="11">
        <v>2013</v>
      </c>
      <c r="B12" s="12">
        <v>41597</v>
      </c>
      <c r="C12" s="13" t="s">
        <v>32</v>
      </c>
      <c r="D12" s="13" t="s">
        <v>49</v>
      </c>
      <c r="E12" s="13">
        <v>50175</v>
      </c>
      <c r="F12" s="14">
        <v>3000</v>
      </c>
      <c r="G12" s="14">
        <v>0</v>
      </c>
      <c r="H12" s="15" t="s">
        <v>19</v>
      </c>
      <c r="I12" s="16">
        <f>IF(AND(F12&gt;0)*(G12=0),1,0)</f>
        <v>1</v>
      </c>
      <c r="J12" s="17">
        <f>IF(I12=1,F12,0)</f>
        <v>3000</v>
      </c>
      <c r="K12" s="16">
        <f>IF(AND(G12&gt;0)*(F12=0),1,0)</f>
        <v>0</v>
      </c>
      <c r="L12" s="17">
        <f>IF(K12=1,G12,0)</f>
        <v>0</v>
      </c>
      <c r="M12" s="16">
        <f>IF(AND(F12=" ")*(G12=" "),0,IF(AND(F12&gt;0)*(G12&gt;0),1,0))</f>
        <v>0</v>
      </c>
      <c r="N12" s="17">
        <f>IF(M12=1,F12,0)</f>
        <v>0</v>
      </c>
      <c r="O12" s="17">
        <f>IF(M12=1,G12,0)</f>
        <v>0</v>
      </c>
      <c r="P12" s="16">
        <v>0</v>
      </c>
      <c r="Q12" s="16">
        <f>IF(E12&gt;0,1,0)</f>
        <v>1</v>
      </c>
      <c r="R12" s="18">
        <v>0</v>
      </c>
      <c r="S12" s="19">
        <f>IF(F12&lt;&gt;0,0,1)</f>
        <v>0</v>
      </c>
      <c r="T12" s="20">
        <f>IF(F12&gt;0,0,1)</f>
        <v>0</v>
      </c>
      <c r="U12" s="19">
        <f>IF(G12&lt;&gt;0,0,1)</f>
        <v>1</v>
      </c>
      <c r="V12" s="20">
        <f>IF(G12&gt;0,0,1)</f>
        <v>1</v>
      </c>
      <c r="W12" s="21">
        <f>IF(E12=0,0,SUM(S12:V12))</f>
        <v>2</v>
      </c>
    </row>
    <row r="13" spans="1:29" ht="16.8">
      <c r="A13" s="48"/>
      <c r="B13" s="38"/>
      <c r="C13" s="39"/>
      <c r="D13" s="39"/>
      <c r="E13" s="39"/>
      <c r="F13" s="40"/>
      <c r="G13" s="40"/>
      <c r="H13" s="41"/>
      <c r="I13" s="42">
        <f t="shared" ref="I13:R13" si="0">SUM(I11:I12)</f>
        <v>1</v>
      </c>
      <c r="J13" s="43">
        <f t="shared" si="0"/>
        <v>3000</v>
      </c>
      <c r="K13" s="42">
        <f t="shared" si="0"/>
        <v>0</v>
      </c>
      <c r="L13" s="43">
        <f t="shared" si="0"/>
        <v>0</v>
      </c>
      <c r="M13" s="42">
        <f t="shared" si="0"/>
        <v>0</v>
      </c>
      <c r="N13" s="43">
        <f t="shared" si="0"/>
        <v>0</v>
      </c>
      <c r="O13" s="43">
        <f t="shared" si="0"/>
        <v>0</v>
      </c>
      <c r="P13" s="42">
        <f t="shared" si="0"/>
        <v>1</v>
      </c>
      <c r="Q13" s="42">
        <f t="shared" si="0"/>
        <v>2</v>
      </c>
      <c r="R13" s="44">
        <f t="shared" si="0"/>
        <v>0</v>
      </c>
      <c r="S13" s="45"/>
      <c r="T13" s="46"/>
      <c r="U13" s="45"/>
      <c r="V13" s="46"/>
      <c r="W13" s="45"/>
    </row>
    <row r="15" spans="1:29" ht="29.25" customHeight="1">
      <c r="A15" s="120" t="s">
        <v>93</v>
      </c>
      <c r="B15" s="130"/>
      <c r="C15" s="130"/>
      <c r="D15" s="130"/>
      <c r="E15" s="130"/>
      <c r="F15" s="130"/>
      <c r="G15" s="130"/>
      <c r="H15" s="130"/>
      <c r="I15" s="2"/>
      <c r="J15" s="2"/>
      <c r="K15" s="2"/>
      <c r="L15" s="1"/>
    </row>
    <row r="16" spans="1:29" ht="29.25" customHeight="1">
      <c r="A16" s="122" t="s">
        <v>94</v>
      </c>
      <c r="B16" s="127"/>
      <c r="C16" s="127"/>
      <c r="D16" s="127"/>
      <c r="E16" s="127"/>
      <c r="F16" s="127"/>
      <c r="G16" s="127"/>
      <c r="H16" s="127"/>
      <c r="I16" s="2"/>
      <c r="J16" s="2"/>
      <c r="K16" s="2"/>
      <c r="L16" s="1"/>
    </row>
    <row r="17" spans="1:29" s="10" customFormat="1" ht="29.25" customHeight="1">
      <c r="A17" s="3" t="s">
        <v>0</v>
      </c>
      <c r="B17" s="4" t="s">
        <v>1</v>
      </c>
      <c r="C17" s="5" t="s">
        <v>2</v>
      </c>
      <c r="D17" s="5" t="s">
        <v>3</v>
      </c>
      <c r="E17" s="5" t="s">
        <v>4</v>
      </c>
      <c r="F17" s="6" t="s">
        <v>5</v>
      </c>
      <c r="G17" s="7" t="s">
        <v>6</v>
      </c>
      <c r="H17" s="5" t="s">
        <v>7</v>
      </c>
      <c r="I17" s="8" t="s">
        <v>8</v>
      </c>
      <c r="J17" s="8" t="s">
        <v>9</v>
      </c>
      <c r="K17" s="8" t="s">
        <v>10</v>
      </c>
      <c r="L17" s="8" t="s">
        <v>11</v>
      </c>
      <c r="M17" s="8" t="s">
        <v>12</v>
      </c>
      <c r="N17" s="8" t="s">
        <v>13</v>
      </c>
      <c r="O17" s="8" t="s">
        <v>14</v>
      </c>
      <c r="P17" s="8" t="s">
        <v>15</v>
      </c>
      <c r="Q17" s="8" t="s">
        <v>16</v>
      </c>
      <c r="R17" s="9" t="s">
        <v>17</v>
      </c>
      <c r="S17" s="124" t="s">
        <v>18</v>
      </c>
      <c r="T17" s="125"/>
      <c r="U17" s="125"/>
      <c r="V17" s="125"/>
      <c r="W17" s="126"/>
      <c r="X17"/>
      <c r="Y17"/>
      <c r="Z17"/>
      <c r="AA17"/>
      <c r="AB17"/>
      <c r="AC17"/>
    </row>
    <row r="18" spans="1:29" ht="16.8">
      <c r="A18" s="11">
        <v>2014</v>
      </c>
      <c r="B18" s="12">
        <v>41900</v>
      </c>
      <c r="C18" s="13" t="s">
        <v>32</v>
      </c>
      <c r="D18" s="13" t="s">
        <v>49</v>
      </c>
      <c r="E18" s="13">
        <v>57442</v>
      </c>
      <c r="F18" s="14">
        <v>0</v>
      </c>
      <c r="G18" s="14">
        <v>0</v>
      </c>
      <c r="H18" s="15" t="s">
        <v>15</v>
      </c>
      <c r="I18" s="16">
        <f>IF(AND(F18&gt;0)*(G18=0),1,0)</f>
        <v>0</v>
      </c>
      <c r="J18" s="17">
        <f>IF(I18=1,F18,0)</f>
        <v>0</v>
      </c>
      <c r="K18" s="16">
        <f>IF(AND(G18&gt;0)*(F18=0),1,0)</f>
        <v>0</v>
      </c>
      <c r="L18" s="17">
        <f>IF(K18=1,G18,0)</f>
        <v>0</v>
      </c>
      <c r="M18" s="16">
        <f>IF(AND(F18=" ")*(G18=" "),0,IF(AND(F18&gt;0)*(G18&gt;0),1,0))</f>
        <v>0</v>
      </c>
      <c r="N18" s="17">
        <f>IF(M18=1,F18,0)</f>
        <v>0</v>
      </c>
      <c r="O18" s="17">
        <f>IF(M18=1,G18,0)</f>
        <v>0</v>
      </c>
      <c r="P18" s="16">
        <v>1</v>
      </c>
      <c r="Q18" s="16">
        <f>IF(E18&gt;0,1,0)</f>
        <v>1</v>
      </c>
      <c r="R18" s="18">
        <v>0</v>
      </c>
      <c r="S18" s="19">
        <f>IF(F18&lt;&gt;0,0,1)</f>
        <v>1</v>
      </c>
      <c r="T18" s="20">
        <f>IF(F18&gt;0,0,1)</f>
        <v>1</v>
      </c>
      <c r="U18" s="19">
        <f>IF(G18&lt;&gt;0,0,1)</f>
        <v>1</v>
      </c>
      <c r="V18" s="20">
        <f>IF(G18&gt;0,0,1)</f>
        <v>1</v>
      </c>
      <c r="W18" s="21">
        <f>IF(E18=0,0,SUM(S18:V18))</f>
        <v>4</v>
      </c>
    </row>
    <row r="20" spans="1:29" s="10" customFormat="1" ht="29.25" customHeight="1">
      <c r="A20" s="3" t="s">
        <v>0</v>
      </c>
      <c r="B20" s="4" t="s">
        <v>1</v>
      </c>
      <c r="C20" s="5" t="s">
        <v>2</v>
      </c>
      <c r="D20" s="5" t="s">
        <v>3</v>
      </c>
      <c r="E20" s="5" t="s">
        <v>4</v>
      </c>
      <c r="F20" s="6" t="s">
        <v>5</v>
      </c>
      <c r="G20" s="7" t="s">
        <v>6</v>
      </c>
      <c r="H20" s="5" t="s">
        <v>7</v>
      </c>
      <c r="I20" s="8" t="s">
        <v>8</v>
      </c>
      <c r="J20" s="8" t="s">
        <v>9</v>
      </c>
      <c r="K20" s="8" t="s">
        <v>10</v>
      </c>
      <c r="L20" s="8" t="s">
        <v>11</v>
      </c>
      <c r="M20" s="8" t="s">
        <v>12</v>
      </c>
      <c r="N20" s="8" t="s">
        <v>13</v>
      </c>
      <c r="O20" s="8" t="s">
        <v>14</v>
      </c>
      <c r="P20" s="8" t="s">
        <v>15</v>
      </c>
      <c r="Q20" s="8" t="s">
        <v>16</v>
      </c>
      <c r="R20" s="9" t="s">
        <v>17</v>
      </c>
      <c r="S20" s="124" t="s">
        <v>18</v>
      </c>
      <c r="T20" s="125"/>
      <c r="U20" s="125"/>
      <c r="V20" s="125"/>
      <c r="W20" s="126"/>
      <c r="X20"/>
      <c r="Y20"/>
      <c r="Z20"/>
      <c r="AA20"/>
      <c r="AB20"/>
      <c r="AC20"/>
    </row>
    <row r="21" spans="1:29" ht="16.8">
      <c r="A21" s="11">
        <v>2015</v>
      </c>
      <c r="B21" s="12">
        <v>42168</v>
      </c>
      <c r="C21" s="13" t="s">
        <v>32</v>
      </c>
      <c r="D21" s="13" t="s">
        <v>49</v>
      </c>
      <c r="E21" s="13">
        <v>399179</v>
      </c>
      <c r="F21" s="14">
        <v>0</v>
      </c>
      <c r="G21" s="14">
        <v>0</v>
      </c>
      <c r="H21" s="15" t="s">
        <v>15</v>
      </c>
      <c r="I21" s="16">
        <f>IF(AND(F21&gt;0)*(G21=0),1,0)</f>
        <v>0</v>
      </c>
      <c r="J21" s="17">
        <f>IF(I21=1,F21,0)</f>
        <v>0</v>
      </c>
      <c r="K21" s="16">
        <f>IF(AND(G21&gt;0)*(F21=0),1,0)</f>
        <v>0</v>
      </c>
      <c r="L21" s="17">
        <f>IF(K21=1,G21,0)</f>
        <v>0</v>
      </c>
      <c r="M21" s="16">
        <f>IF(AND(F21=" ")*(G21=" "),0,IF(AND(F21&gt;0)*(G21&gt;0),1,0))</f>
        <v>0</v>
      </c>
      <c r="N21" s="17">
        <f>IF(M21=1,F21,0)</f>
        <v>0</v>
      </c>
      <c r="O21" s="17">
        <f>IF(M21=1,G21,0)</f>
        <v>0</v>
      </c>
      <c r="P21" s="16">
        <v>1</v>
      </c>
      <c r="Q21" s="16">
        <f>IF(E21&gt;0,1,0)</f>
        <v>1</v>
      </c>
      <c r="R21" s="18">
        <v>0</v>
      </c>
      <c r="S21" s="19">
        <f>IF(F21&lt;&gt;0,0,1)</f>
        <v>1</v>
      </c>
      <c r="T21" s="20">
        <f>IF(F21&gt;0,0,1)</f>
        <v>1</v>
      </c>
      <c r="U21" s="19">
        <f>IF(G21&lt;&gt;0,0,1)</f>
        <v>1</v>
      </c>
      <c r="V21" s="20">
        <f>IF(G21&gt;0,0,1)</f>
        <v>1</v>
      </c>
      <c r="W21" s="21">
        <f>IF(E21=0,0,SUM(S21:V21))</f>
        <v>4</v>
      </c>
    </row>
    <row r="22" spans="1:29" ht="16.8">
      <c r="A22" s="11">
        <v>2015</v>
      </c>
      <c r="B22" s="12">
        <v>42291</v>
      </c>
      <c r="C22" s="13" t="s">
        <v>32</v>
      </c>
      <c r="D22" s="13" t="s">
        <v>49</v>
      </c>
      <c r="E22" s="13">
        <v>463285</v>
      </c>
      <c r="F22" s="14">
        <v>0</v>
      </c>
      <c r="G22" s="14">
        <v>0</v>
      </c>
      <c r="H22" s="15" t="s">
        <v>15</v>
      </c>
      <c r="I22" s="16">
        <f>IF(AND(F22&gt;0)*(G22=0),1,0)</f>
        <v>0</v>
      </c>
      <c r="J22" s="17">
        <f>IF(I22=1,F22,0)</f>
        <v>0</v>
      </c>
      <c r="K22" s="16">
        <f>IF(AND(G22&gt;0)*(F22=0),1,0)</f>
        <v>0</v>
      </c>
      <c r="L22" s="17">
        <f>IF(K22=1,G22,0)</f>
        <v>0</v>
      </c>
      <c r="M22" s="16">
        <f>IF(AND(F22=" ")*(G22=" "),0,IF(AND(F22&gt;0)*(G22&gt;0),1,0))</f>
        <v>0</v>
      </c>
      <c r="N22" s="17">
        <f>IF(M22=1,F22,0)</f>
        <v>0</v>
      </c>
      <c r="O22" s="17">
        <f>IF(M22=1,G22,0)</f>
        <v>0</v>
      </c>
      <c r="P22" s="16">
        <v>1</v>
      </c>
      <c r="Q22" s="16">
        <f>IF(E22&gt;0,1,0)</f>
        <v>1</v>
      </c>
      <c r="R22" s="18">
        <v>0</v>
      </c>
      <c r="S22" s="19">
        <f>IF(F22&lt;&gt;0,0,1)</f>
        <v>1</v>
      </c>
      <c r="T22" s="20">
        <f>IF(F22&gt;0,0,1)</f>
        <v>1</v>
      </c>
      <c r="U22" s="19">
        <f>IF(G22&lt;&gt;0,0,1)</f>
        <v>1</v>
      </c>
      <c r="V22" s="20">
        <f>IF(G22&gt;0,0,1)</f>
        <v>1</v>
      </c>
      <c r="W22" s="21">
        <f>IF(E22=0,0,SUM(S22:V22))</f>
        <v>4</v>
      </c>
    </row>
    <row r="23" spans="1:29" ht="16.8">
      <c r="A23" s="11">
        <v>2015</v>
      </c>
      <c r="B23" s="12">
        <v>42347</v>
      </c>
      <c r="C23" s="13" t="s">
        <v>32</v>
      </c>
      <c r="D23" s="13" t="s">
        <v>49</v>
      </c>
      <c r="E23" s="13">
        <v>21551</v>
      </c>
      <c r="F23" s="14">
        <v>0</v>
      </c>
      <c r="G23" s="14">
        <v>0</v>
      </c>
      <c r="H23" s="15" t="s">
        <v>15</v>
      </c>
      <c r="I23" s="16">
        <f>IF(AND(F23&gt;0)*(G23=0),1,0)</f>
        <v>0</v>
      </c>
      <c r="J23" s="17">
        <f>IF(I23=1,F23,0)</f>
        <v>0</v>
      </c>
      <c r="K23" s="16">
        <f>IF(AND(G23&gt;0)*(F23=0),1,0)</f>
        <v>0</v>
      </c>
      <c r="L23" s="17">
        <f>IF(K23=1,G23,0)</f>
        <v>0</v>
      </c>
      <c r="M23" s="16">
        <f>IF(AND(F23=" ")*(G23=" "),0,IF(AND(F23&gt;0)*(G23&gt;0),1,0))</f>
        <v>0</v>
      </c>
      <c r="N23" s="17">
        <f>IF(M23=1,F23,0)</f>
        <v>0</v>
      </c>
      <c r="O23" s="17">
        <f>IF(M23=1,G23,0)</f>
        <v>0</v>
      </c>
      <c r="P23" s="16">
        <v>1</v>
      </c>
      <c r="Q23" s="16">
        <f>IF(E23&gt;0,1,0)</f>
        <v>1</v>
      </c>
      <c r="R23" s="18">
        <v>0</v>
      </c>
      <c r="S23" s="19">
        <f>IF(F23&lt;&gt;0,0,1)</f>
        <v>1</v>
      </c>
      <c r="T23" s="20">
        <f>IF(F23&gt;0,0,1)</f>
        <v>1</v>
      </c>
      <c r="U23" s="19">
        <f>IF(G23&lt;&gt;0,0,1)</f>
        <v>1</v>
      </c>
      <c r="V23" s="20">
        <f>IF(G23&gt;0,0,1)</f>
        <v>1</v>
      </c>
      <c r="W23" s="21">
        <f>IF(E23=0,0,SUM(S23:V23))</f>
        <v>4</v>
      </c>
    </row>
    <row r="24" spans="1:29" ht="16.8">
      <c r="A24" s="48"/>
      <c r="B24" s="38"/>
      <c r="C24" s="39"/>
      <c r="D24" s="39"/>
      <c r="E24" s="39"/>
      <c r="F24" s="40"/>
      <c r="G24" s="40"/>
      <c r="H24" s="41"/>
      <c r="I24" s="42">
        <f t="shared" ref="I24:R24" si="1">SUM(I21:I23)</f>
        <v>0</v>
      </c>
      <c r="J24" s="43">
        <f t="shared" si="1"/>
        <v>0</v>
      </c>
      <c r="K24" s="42">
        <f t="shared" si="1"/>
        <v>0</v>
      </c>
      <c r="L24" s="43">
        <f t="shared" si="1"/>
        <v>0</v>
      </c>
      <c r="M24" s="42">
        <f t="shared" si="1"/>
        <v>0</v>
      </c>
      <c r="N24" s="43">
        <f t="shared" si="1"/>
        <v>0</v>
      </c>
      <c r="O24" s="43">
        <f t="shared" si="1"/>
        <v>0</v>
      </c>
      <c r="P24" s="42">
        <f t="shared" si="1"/>
        <v>3</v>
      </c>
      <c r="Q24" s="42">
        <f t="shared" si="1"/>
        <v>3</v>
      </c>
      <c r="R24" s="44">
        <f t="shared" si="1"/>
        <v>0</v>
      </c>
      <c r="S24" s="45"/>
      <c r="T24" s="46"/>
      <c r="U24" s="45"/>
      <c r="V24" s="46"/>
      <c r="W24" s="45"/>
    </row>
    <row r="26" spans="1:29" s="10" customFormat="1" ht="29.25" customHeight="1">
      <c r="A26" s="3" t="s">
        <v>0</v>
      </c>
      <c r="B26" s="4" t="s">
        <v>1</v>
      </c>
      <c r="C26" s="5" t="s">
        <v>2</v>
      </c>
      <c r="D26" s="5" t="s">
        <v>3</v>
      </c>
      <c r="E26" s="5" t="s">
        <v>4</v>
      </c>
      <c r="F26" s="6" t="s">
        <v>5</v>
      </c>
      <c r="G26" s="7" t="s">
        <v>6</v>
      </c>
      <c r="H26" s="5" t="s">
        <v>7</v>
      </c>
      <c r="I26" s="8" t="s">
        <v>8</v>
      </c>
      <c r="J26" s="8" t="s">
        <v>9</v>
      </c>
      <c r="K26" s="8" t="s">
        <v>10</v>
      </c>
      <c r="L26" s="8" t="s">
        <v>11</v>
      </c>
      <c r="M26" s="8" t="s">
        <v>12</v>
      </c>
      <c r="N26" s="8" t="s">
        <v>13</v>
      </c>
      <c r="O26" s="8" t="s">
        <v>14</v>
      </c>
      <c r="P26" s="8" t="s">
        <v>15</v>
      </c>
      <c r="Q26" s="8" t="s">
        <v>16</v>
      </c>
      <c r="R26" s="9" t="s">
        <v>17</v>
      </c>
      <c r="S26" s="124" t="s">
        <v>18</v>
      </c>
      <c r="T26" s="125"/>
      <c r="U26" s="125"/>
      <c r="V26" s="125"/>
      <c r="W26" s="126"/>
      <c r="X26"/>
      <c r="Y26"/>
      <c r="Z26"/>
      <c r="AA26"/>
      <c r="AB26"/>
      <c r="AC26"/>
    </row>
    <row r="27" spans="1:29" ht="16.8">
      <c r="A27" s="11">
        <v>2016</v>
      </c>
      <c r="B27" s="12">
        <v>42590</v>
      </c>
      <c r="C27" s="13" t="s">
        <v>32</v>
      </c>
      <c r="D27" s="13" t="s">
        <v>49</v>
      </c>
      <c r="E27" s="13">
        <v>514054</v>
      </c>
      <c r="F27" s="14">
        <v>0</v>
      </c>
      <c r="G27" s="14">
        <v>375</v>
      </c>
      <c r="H27" s="15" t="s">
        <v>95</v>
      </c>
      <c r="I27" s="16">
        <f>IF(AND(F27&gt;0)*(G27=0),1,0)</f>
        <v>0</v>
      </c>
      <c r="J27" s="17">
        <f>IF(I27=1,F27,0)</f>
        <v>0</v>
      </c>
      <c r="K27" s="16">
        <f>IF(AND(G27&gt;0)*(F27=0),1,0)</f>
        <v>1</v>
      </c>
      <c r="L27" s="17">
        <f>IF(K27=1,G27,0)</f>
        <v>375</v>
      </c>
      <c r="M27" s="16">
        <f>IF(AND(F27=" ")*(G27=" "),0,IF(AND(F27&gt;0)*(G27&gt;0),1,0))</f>
        <v>0</v>
      </c>
      <c r="N27" s="17">
        <f>IF(M27=1,F27,0)</f>
        <v>0</v>
      </c>
      <c r="O27" s="17">
        <f>IF(M27=1,G27,0)</f>
        <v>0</v>
      </c>
      <c r="P27" s="16">
        <v>0</v>
      </c>
      <c r="Q27" s="16">
        <f>IF(E27&gt;0,1,0)</f>
        <v>1</v>
      </c>
      <c r="R27" s="18">
        <v>0</v>
      </c>
      <c r="S27" s="19">
        <f>IF(F27&lt;&gt;0,0,1)</f>
        <v>1</v>
      </c>
      <c r="T27" s="20">
        <f>IF(F27&gt;0,0,1)</f>
        <v>1</v>
      </c>
      <c r="U27" s="19">
        <f>IF(G27&lt;&gt;0,0,1)</f>
        <v>0</v>
      </c>
      <c r="V27" s="20">
        <f>IF(G27&gt;0,0,1)</f>
        <v>0</v>
      </c>
      <c r="W27" s="21">
        <f>IF(E27=0,0,SUM(S27:V27))</f>
        <v>2</v>
      </c>
    </row>
  </sheetData>
  <mergeCells count="11">
    <mergeCell ref="S20:W20"/>
    <mergeCell ref="S26:W26"/>
    <mergeCell ref="S4:W4"/>
    <mergeCell ref="S7:W7"/>
    <mergeCell ref="S10:W10"/>
    <mergeCell ref="A15:H15"/>
    <mergeCell ref="A16:H16"/>
    <mergeCell ref="A1:H1"/>
    <mergeCell ref="A2:H2"/>
    <mergeCell ref="A3:H3"/>
    <mergeCell ref="S17:W17"/>
  </mergeCells>
  <phoneticPr fontId="16" type="noConversion"/>
  <pageMargins left="0.74803149606299213" right="0.74803149606299213" top="0" bottom="0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M31"/>
  <sheetViews>
    <sheetView topLeftCell="A10" workbookViewId="0">
      <selection activeCell="B21" sqref="B21"/>
    </sheetView>
  </sheetViews>
  <sheetFormatPr defaultRowHeight="13.2"/>
  <cols>
    <col min="1" max="1" width="2.44140625" customWidth="1"/>
    <col min="2" max="2" width="12.6640625" customWidth="1"/>
    <col min="3" max="3" width="11" customWidth="1"/>
    <col min="4" max="4" width="15" customWidth="1"/>
    <col min="5" max="5" width="11.109375" customWidth="1"/>
    <col min="6" max="6" width="12.5546875" customWidth="1"/>
    <col min="7" max="7" width="12.6640625" customWidth="1"/>
    <col min="8" max="8" width="10.109375" customWidth="1"/>
    <col min="9" max="9" width="14.44140625" customWidth="1"/>
    <col min="10" max="11" width="12.6640625" customWidth="1"/>
    <col min="12" max="12" width="12.33203125" customWidth="1"/>
  </cols>
  <sheetData>
    <row r="1" spans="2:13" ht="45" customHeight="1" thickTop="1" thickBot="1">
      <c r="B1" s="117" t="s">
        <v>49</v>
      </c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"/>
    </row>
    <row r="2" spans="2:13" ht="22.5" customHeight="1" thickTop="1">
      <c r="B2" s="120" t="s">
        <v>133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"/>
    </row>
    <row r="3" spans="2:13" ht="22.5" customHeight="1">
      <c r="B3" s="122" t="s">
        <v>132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"/>
    </row>
    <row r="4" spans="2:13" s="27" customFormat="1" ht="50.4">
      <c r="B4" s="22" t="s">
        <v>20</v>
      </c>
      <c r="C4" s="23" t="s">
        <v>21</v>
      </c>
      <c r="D4" s="24" t="s">
        <v>22</v>
      </c>
      <c r="E4" s="23" t="s">
        <v>23</v>
      </c>
      <c r="F4" s="25" t="s">
        <v>24</v>
      </c>
      <c r="G4" s="24" t="s">
        <v>25</v>
      </c>
      <c r="H4" s="23" t="s">
        <v>26</v>
      </c>
      <c r="I4" s="24" t="s">
        <v>27</v>
      </c>
      <c r="J4" s="26" t="s">
        <v>28</v>
      </c>
      <c r="K4" s="24" t="s">
        <v>29</v>
      </c>
      <c r="L4" s="24" t="s">
        <v>30</v>
      </c>
    </row>
    <row r="5" spans="2:13" ht="28.5" customHeight="1">
      <c r="B5" s="28" t="s">
        <v>138</v>
      </c>
      <c r="C5" s="29">
        <f ca="1">'RC Auto L-Matr-Dettaglio'!$L$15</f>
        <v>0</v>
      </c>
      <c r="D5" s="30">
        <f ca="1">'RC Auto L-Matr-Dettaglio'!$M$15</f>
        <v>0</v>
      </c>
      <c r="E5" s="29">
        <f ca="1">'RC Auto L-Matr-Dettaglio'!$N$15</f>
        <v>0</v>
      </c>
      <c r="F5" s="30">
        <f ca="1">'RC Auto L-Matr-Dettaglio'!$O$15</f>
        <v>0</v>
      </c>
      <c r="G5" s="30">
        <f ca="1">'RC Auto L-Matr-Dettaglio'!$P$15</f>
        <v>0</v>
      </c>
      <c r="H5" s="29">
        <f ca="1">'RC Auto L-Matr-Dettaglio'!$J$15</f>
        <v>10</v>
      </c>
      <c r="I5" s="30">
        <f ca="1">'RC Auto L-Matr-Dettaglio'!$K$15</f>
        <v>6964.7500000000009</v>
      </c>
      <c r="J5" s="29">
        <f ca="1">'RC Auto L-Matr-Dettaglio'!$Q$15</f>
        <v>0</v>
      </c>
      <c r="K5" s="29">
        <f ca="1">'RC Auto L-Matr-Dettaglio'!$S$15</f>
        <v>0</v>
      </c>
      <c r="L5" s="29">
        <f ca="1">'RC Auto L-Matr-Dettaglio'!$R$15</f>
        <v>10</v>
      </c>
    </row>
    <row r="7" spans="2:13" ht="22.5" customHeight="1">
      <c r="B7" s="120" t="s">
        <v>134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"/>
    </row>
    <row r="8" spans="2:13" ht="22.5" customHeight="1">
      <c r="B8" s="122" t="s">
        <v>135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"/>
    </row>
    <row r="9" spans="2:13" s="27" customFormat="1" ht="50.4">
      <c r="B9" s="22" t="s">
        <v>20</v>
      </c>
      <c r="C9" s="23" t="s">
        <v>21</v>
      </c>
      <c r="D9" s="24" t="s">
        <v>22</v>
      </c>
      <c r="E9" s="23" t="s">
        <v>23</v>
      </c>
      <c r="F9" s="25" t="s">
        <v>24</v>
      </c>
      <c r="G9" s="24" t="s">
        <v>25</v>
      </c>
      <c r="H9" s="23" t="s">
        <v>26</v>
      </c>
      <c r="I9" s="24" t="s">
        <v>27</v>
      </c>
      <c r="J9" s="26" t="s">
        <v>28</v>
      </c>
      <c r="K9" s="24" t="s">
        <v>29</v>
      </c>
      <c r="L9" s="24" t="s">
        <v>30</v>
      </c>
    </row>
    <row r="10" spans="2:13" ht="28.5" customHeight="1">
      <c r="B10" s="28" t="s">
        <v>139</v>
      </c>
      <c r="C10" s="29">
        <f ca="1">'RC Auto L-Matr-Dettaglio'!$L$24</f>
        <v>0</v>
      </c>
      <c r="D10" s="30">
        <f ca="1">'RC Auto L-Matr-Dettaglio'!$M$24</f>
        <v>0</v>
      </c>
      <c r="E10" s="29">
        <f ca="1">'RC Auto L-Matr-Dettaglio'!$N$24</f>
        <v>0</v>
      </c>
      <c r="F10" s="30">
        <f ca="1">'RC Auto L-Matr-Dettaglio'!$O$24</f>
        <v>0</v>
      </c>
      <c r="G10" s="30">
        <f ca="1">'RC Auto L-Matr-Dettaglio'!$P$24</f>
        <v>0</v>
      </c>
      <c r="H10" s="29">
        <f ca="1">'RC Auto L-Matr-Dettaglio'!$J$24</f>
        <v>4</v>
      </c>
      <c r="I10" s="30">
        <f ca="1">'RC Auto L-Matr-Dettaglio'!$K$24</f>
        <v>4433.54</v>
      </c>
      <c r="J10" s="29">
        <f ca="1">'RC Auto L-Matr-Dettaglio'!$Q$24</f>
        <v>0</v>
      </c>
      <c r="K10" s="29">
        <f ca="1">'RC Auto L-Matr-Dettaglio'!$S$24</f>
        <v>0</v>
      </c>
      <c r="L10" s="29">
        <f ca="1">'RC Auto L-Matr-Dettaglio'!$R$24</f>
        <v>4</v>
      </c>
    </row>
    <row r="12" spans="2:13" ht="22.5" customHeight="1">
      <c r="B12" s="120" t="s">
        <v>136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"/>
    </row>
    <row r="13" spans="2:13" ht="22.5" customHeight="1">
      <c r="B13" s="122" t="s">
        <v>137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"/>
    </row>
    <row r="14" spans="2:13" s="27" customFormat="1" ht="50.4">
      <c r="B14" s="22" t="s">
        <v>20</v>
      </c>
      <c r="C14" s="23" t="s">
        <v>21</v>
      </c>
      <c r="D14" s="24" t="s">
        <v>22</v>
      </c>
      <c r="E14" s="23" t="s">
        <v>23</v>
      </c>
      <c r="F14" s="25" t="s">
        <v>24</v>
      </c>
      <c r="G14" s="24" t="s">
        <v>25</v>
      </c>
      <c r="H14" s="23" t="s">
        <v>26</v>
      </c>
      <c r="I14" s="24" t="s">
        <v>27</v>
      </c>
      <c r="J14" s="26" t="s">
        <v>28</v>
      </c>
      <c r="K14" s="24" t="s">
        <v>29</v>
      </c>
      <c r="L14" s="24" t="s">
        <v>30</v>
      </c>
    </row>
    <row r="15" spans="2:13" ht="28.5" customHeight="1">
      <c r="B15" s="28" t="s">
        <v>140</v>
      </c>
      <c r="C15" s="29">
        <f ca="1">'RC Auto L-Matr-Dettaglio'!$L$39</f>
        <v>0</v>
      </c>
      <c r="D15" s="30">
        <f ca="1">'RC Auto L-Matr-Dettaglio'!$M$39</f>
        <v>0</v>
      </c>
      <c r="E15" s="29">
        <f ca="1">'RC Auto L-Matr-Dettaglio'!$N$39</f>
        <v>0</v>
      </c>
      <c r="F15" s="30">
        <f ca="1">'RC Auto L-Matr-Dettaglio'!$O$39</f>
        <v>0</v>
      </c>
      <c r="G15" s="30">
        <f ca="1">'RC Auto L-Matr-Dettaglio'!$P$39</f>
        <v>0</v>
      </c>
      <c r="H15" s="29">
        <f ca="1">'RC Auto L-Matr-Dettaglio'!$J$39</f>
        <v>10</v>
      </c>
      <c r="I15" s="30">
        <f ca="1">'RC Auto L-Matr-Dettaglio'!$K$39</f>
        <v>18539.87</v>
      </c>
      <c r="J15" s="29">
        <f ca="1">'RC Auto L-Matr-Dettaglio'!$Q$39</f>
        <v>1</v>
      </c>
      <c r="K15" s="29">
        <f ca="1">'RC Auto L-Matr-Dettaglio'!$S$39</f>
        <v>0</v>
      </c>
      <c r="L15" s="29">
        <f ca="1">'RC Auto L-Matr-Dettaglio'!$R$39</f>
        <v>11</v>
      </c>
    </row>
    <row r="17" spans="2:13" ht="22.5" customHeight="1">
      <c r="B17" s="144" t="s">
        <v>141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"/>
    </row>
    <row r="18" spans="2:13" ht="22.5" customHeight="1">
      <c r="B18" s="122" t="s">
        <v>142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"/>
    </row>
    <row r="19" spans="2:13" s="27" customFormat="1" ht="50.4">
      <c r="B19" s="22" t="s">
        <v>20</v>
      </c>
      <c r="C19" s="23" t="s">
        <v>21</v>
      </c>
      <c r="D19" s="24" t="s">
        <v>22</v>
      </c>
      <c r="E19" s="23" t="s">
        <v>23</v>
      </c>
      <c r="F19" s="25" t="s">
        <v>24</v>
      </c>
      <c r="G19" s="24" t="s">
        <v>25</v>
      </c>
      <c r="H19" s="23" t="s">
        <v>26</v>
      </c>
      <c r="I19" s="24" t="s">
        <v>27</v>
      </c>
      <c r="J19" s="26" t="s">
        <v>28</v>
      </c>
      <c r="K19" s="24" t="s">
        <v>29</v>
      </c>
      <c r="L19" s="24" t="s">
        <v>30</v>
      </c>
    </row>
    <row r="20" spans="2:13" ht="28.5" customHeight="1">
      <c r="B20" s="28" t="s">
        <v>143</v>
      </c>
      <c r="C20" s="29">
        <f ca="1">'RC Auto L-Matr-Dettaglio'!$L$58</f>
        <v>0</v>
      </c>
      <c r="D20" s="30">
        <f ca="1">'RC Auto L-Matr-Dettaglio'!$M$58</f>
        <v>0</v>
      </c>
      <c r="E20" s="29">
        <f ca="1">'RC Auto L-Matr-Dettaglio'!$N$58</f>
        <v>0</v>
      </c>
      <c r="F20" s="30">
        <f ca="1">'RC Auto L-Matr-Dettaglio'!$O$58</f>
        <v>0</v>
      </c>
      <c r="G20" s="30">
        <f ca="1">'RC Auto L-Matr-Dettaglio'!$P$58</f>
        <v>0</v>
      </c>
      <c r="H20" s="29">
        <f ca="1">'RC Auto L-Matr-Dettaglio'!$J$58</f>
        <v>12</v>
      </c>
      <c r="I20" s="30">
        <f ca="1">'RC Auto L-Matr-Dettaglio'!$K$58</f>
        <v>8044.5999999999995</v>
      </c>
      <c r="J20" s="29">
        <f ca="1">'RC Auto L-Matr-Dettaglio'!$Q$58</f>
        <v>2</v>
      </c>
      <c r="K20" s="29">
        <f ca="1">'RC Auto L-Matr-Dettaglio'!$S$58</f>
        <v>0</v>
      </c>
      <c r="L20" s="29">
        <f ca="1">'RC Auto L-Matr-Dettaglio'!$R$58</f>
        <v>14</v>
      </c>
    </row>
    <row r="21" spans="2:13" ht="28.5" customHeight="1">
      <c r="B21" s="31"/>
      <c r="C21" s="32"/>
      <c r="D21" s="33"/>
      <c r="E21" s="32"/>
      <c r="F21" s="33"/>
      <c r="G21" s="33"/>
      <c r="H21" s="32"/>
      <c r="I21" s="33"/>
      <c r="J21" s="32"/>
      <c r="K21" s="32"/>
      <c r="L21" s="32"/>
    </row>
    <row r="23" spans="2:13" ht="22.5" customHeight="1">
      <c r="B23" s="120" t="s">
        <v>144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"/>
    </row>
    <row r="24" spans="2:13" ht="22.5" customHeight="1">
      <c r="B24" s="122" t="s">
        <v>145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"/>
    </row>
    <row r="25" spans="2:13" s="27" customFormat="1" ht="50.4">
      <c r="B25" s="22" t="s">
        <v>20</v>
      </c>
      <c r="C25" s="23" t="s">
        <v>21</v>
      </c>
      <c r="D25" s="24" t="s">
        <v>22</v>
      </c>
      <c r="E25" s="23" t="s">
        <v>23</v>
      </c>
      <c r="F25" s="25" t="s">
        <v>24</v>
      </c>
      <c r="G25" s="24" t="s">
        <v>25</v>
      </c>
      <c r="H25" s="23" t="s">
        <v>26</v>
      </c>
      <c r="I25" s="24" t="s">
        <v>27</v>
      </c>
      <c r="J25" s="26" t="s">
        <v>28</v>
      </c>
      <c r="K25" s="24" t="s">
        <v>29</v>
      </c>
      <c r="L25" s="24" t="s">
        <v>30</v>
      </c>
    </row>
    <row r="26" spans="2:13" ht="28.5" customHeight="1">
      <c r="B26" s="28" t="s">
        <v>146</v>
      </c>
      <c r="C26" s="29">
        <f ca="1">'RC Auto L-Matr-Dettaglio'!$L$73</f>
        <v>0</v>
      </c>
      <c r="D26" s="30">
        <f ca="1">'RC Auto L-Matr-Dettaglio'!$M$73</f>
        <v>0</v>
      </c>
      <c r="E26" s="29">
        <f ca="1">'RC Auto L-Matr-Dettaglio'!$N$73</f>
        <v>0</v>
      </c>
      <c r="F26" s="30">
        <f ca="1">'RC Auto L-Matr-Dettaglio'!$O$73</f>
        <v>0</v>
      </c>
      <c r="G26" s="30">
        <f ca="1">'RC Auto L-Matr-Dettaglio'!$P$73</f>
        <v>0</v>
      </c>
      <c r="H26" s="29">
        <f ca="1">'RC Auto L-Matr-Dettaglio'!$J$73</f>
        <v>10</v>
      </c>
      <c r="I26" s="30">
        <f ca="1">'RC Auto L-Matr-Dettaglio'!$K$73</f>
        <v>5662.1899999999978</v>
      </c>
      <c r="J26" s="29">
        <f ca="1">'RC Auto L-Matr-Dettaglio'!$Q$73</f>
        <v>0</v>
      </c>
      <c r="K26" s="29">
        <f ca="1">'RC Auto L-Matr-Dettaglio'!$S$73</f>
        <v>0</v>
      </c>
      <c r="L26" s="29">
        <f ca="1">'RC Auto L-Matr-Dettaglio'!$R$73</f>
        <v>10</v>
      </c>
    </row>
    <row r="28" spans="2:13" ht="22.5" customHeight="1">
      <c r="B28" s="120" t="s">
        <v>147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"/>
    </row>
    <row r="29" spans="2:13" ht="22.5" customHeight="1">
      <c r="B29" s="122" t="s">
        <v>148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"/>
    </row>
    <row r="30" spans="2:13" s="27" customFormat="1" ht="50.4">
      <c r="B30" s="22" t="s">
        <v>20</v>
      </c>
      <c r="C30" s="23" t="s">
        <v>21</v>
      </c>
      <c r="D30" s="24" t="s">
        <v>22</v>
      </c>
      <c r="E30" s="23" t="s">
        <v>23</v>
      </c>
      <c r="F30" s="25" t="s">
        <v>24</v>
      </c>
      <c r="G30" s="24" t="s">
        <v>25</v>
      </c>
      <c r="H30" s="23" t="s">
        <v>26</v>
      </c>
      <c r="I30" s="24" t="s">
        <v>27</v>
      </c>
      <c r="J30" s="26" t="s">
        <v>28</v>
      </c>
      <c r="K30" s="24" t="s">
        <v>29</v>
      </c>
      <c r="L30" s="24" t="s">
        <v>30</v>
      </c>
    </row>
    <row r="31" spans="2:13" ht="28.5" customHeight="1">
      <c r="B31" s="28" t="s">
        <v>149</v>
      </c>
      <c r="C31" s="29">
        <f ca="1">'RC Auto L-Matr-Dettaglio'!$L$80</f>
        <v>0</v>
      </c>
      <c r="D31" s="30">
        <f ca="1">'RC Auto L-Matr-Dettaglio'!$M$80</f>
        <v>0</v>
      </c>
      <c r="E31" s="29">
        <f ca="1">'RC Auto L-Matr-Dettaglio'!$N$80</f>
        <v>0</v>
      </c>
      <c r="F31" s="30">
        <f ca="1">'RC Auto L-Matr-Dettaglio'!$O$80</f>
        <v>0</v>
      </c>
      <c r="G31" s="30">
        <f ca="1">'RC Auto L-Matr-Dettaglio'!$P$80</f>
        <v>0</v>
      </c>
      <c r="H31" s="29">
        <f ca="1">'RC Auto L-Matr-Dettaglio'!$J$80</f>
        <v>2</v>
      </c>
      <c r="I31" s="30">
        <f ca="1">'RC Auto L-Matr-Dettaglio'!$K$80</f>
        <v>2158.8000000000002</v>
      </c>
      <c r="J31" s="29">
        <f ca="1">'RC Auto L-Matr-Dettaglio'!$Q$80</f>
        <v>0</v>
      </c>
      <c r="K31" s="29">
        <f ca="1">'RC Auto L-Matr-Dettaglio'!$S$80</f>
        <v>0</v>
      </c>
      <c r="L31" s="29">
        <f ca="1">'RC Auto L-Matr-Dettaglio'!$R$80</f>
        <v>2</v>
      </c>
    </row>
  </sheetData>
  <mergeCells count="13">
    <mergeCell ref="B1:L1"/>
    <mergeCell ref="B13:L13"/>
    <mergeCell ref="B3:L3"/>
    <mergeCell ref="B8:L8"/>
    <mergeCell ref="B12:L12"/>
    <mergeCell ref="B7:L7"/>
    <mergeCell ref="B18:L18"/>
    <mergeCell ref="B23:L23"/>
    <mergeCell ref="B24:L24"/>
    <mergeCell ref="B2:L2"/>
    <mergeCell ref="B28:L28"/>
    <mergeCell ref="B29:L29"/>
    <mergeCell ref="B17:L17"/>
  </mergeCells>
  <phoneticPr fontId="16" type="noConversion"/>
  <pageMargins left="0.43307086614173229" right="0.31496062992125984" top="0" bottom="0" header="0.15748031496062992" footer="0.19685039370078741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D85"/>
  <sheetViews>
    <sheetView topLeftCell="A67" workbookViewId="0">
      <selection activeCell="F70" sqref="F70"/>
    </sheetView>
  </sheetViews>
  <sheetFormatPr defaultRowHeight="13.2"/>
  <cols>
    <col min="1" max="1" width="11.33203125" customWidth="1"/>
    <col min="2" max="2" width="13.88671875" customWidth="1"/>
    <col min="3" max="3" width="24.44140625" customWidth="1"/>
    <col min="4" max="4" width="18" customWidth="1"/>
    <col min="5" max="5" width="11.5546875" customWidth="1"/>
    <col min="6" max="6" width="18.33203125" customWidth="1"/>
    <col min="7" max="7" width="18.44140625" customWidth="1"/>
    <col min="8" max="8" width="17.33203125" customWidth="1"/>
    <col min="9" max="9" width="24" customWidth="1"/>
    <col min="10" max="10" width="16.44140625" hidden="1" customWidth="1"/>
    <col min="11" max="12" width="15.44140625" hidden="1" customWidth="1"/>
    <col min="13" max="13" width="17.109375" hidden="1" customWidth="1"/>
    <col min="14" max="14" width="19.88671875" hidden="1" customWidth="1"/>
    <col min="15" max="15" width="22.5546875" hidden="1" customWidth="1"/>
    <col min="16" max="16" width="31.109375" hidden="1" customWidth="1"/>
    <col min="17" max="17" width="21.109375" hidden="1" customWidth="1"/>
    <col min="18" max="18" width="19.6640625" hidden="1" customWidth="1"/>
    <col min="19" max="24" width="9.109375" hidden="1" customWidth="1"/>
  </cols>
  <sheetData>
    <row r="1" spans="1:30" ht="45" customHeight="1" thickTop="1" thickBot="1">
      <c r="A1" s="117" t="s">
        <v>49</v>
      </c>
      <c r="B1" s="128"/>
      <c r="C1" s="128"/>
      <c r="D1" s="128"/>
      <c r="E1" s="128"/>
      <c r="F1" s="128"/>
      <c r="G1" s="128"/>
      <c r="H1" s="128"/>
      <c r="I1" s="129"/>
      <c r="M1" s="1"/>
    </row>
    <row r="2" spans="1:30" ht="29.25" customHeight="1" thickTop="1">
      <c r="A2" s="120" t="s">
        <v>150</v>
      </c>
      <c r="B2" s="130"/>
      <c r="C2" s="130"/>
      <c r="D2" s="130"/>
      <c r="E2" s="130"/>
      <c r="F2" s="130"/>
      <c r="G2" s="130"/>
      <c r="H2" s="130"/>
      <c r="I2" s="130"/>
      <c r="J2" s="2"/>
      <c r="K2" s="2"/>
      <c r="L2" s="2"/>
      <c r="M2" s="1"/>
    </row>
    <row r="3" spans="1:30" ht="29.25" customHeight="1">
      <c r="A3" s="144" t="s">
        <v>151</v>
      </c>
      <c r="B3" s="146"/>
      <c r="C3" s="146"/>
      <c r="D3" s="146"/>
      <c r="E3" s="146"/>
      <c r="F3" s="146"/>
      <c r="G3" s="146"/>
      <c r="H3" s="146"/>
      <c r="I3" s="146"/>
      <c r="J3" s="2"/>
      <c r="K3" s="2"/>
      <c r="L3" s="2"/>
      <c r="M3" s="1"/>
    </row>
    <row r="4" spans="1:30" s="10" customFormat="1" ht="29.25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41</v>
      </c>
      <c r="G4" s="6" t="s">
        <v>5</v>
      </c>
      <c r="H4" s="7" t="s">
        <v>6</v>
      </c>
      <c r="I4" s="5" t="s">
        <v>184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8" t="s">
        <v>14</v>
      </c>
      <c r="Q4" s="8" t="s">
        <v>15</v>
      </c>
      <c r="R4" s="8" t="s">
        <v>16</v>
      </c>
      <c r="S4" s="9" t="s">
        <v>17</v>
      </c>
      <c r="T4" s="124" t="s">
        <v>18</v>
      </c>
      <c r="U4" s="125"/>
      <c r="V4" s="125"/>
      <c r="W4" s="125"/>
      <c r="X4" s="126"/>
      <c r="Y4"/>
      <c r="Z4"/>
      <c r="AA4"/>
      <c r="AB4"/>
      <c r="AC4"/>
      <c r="AD4"/>
    </row>
    <row r="5" spans="1:30" ht="30" customHeight="1">
      <c r="A5" s="11" t="s">
        <v>152</v>
      </c>
      <c r="B5" s="100" t="s">
        <v>170</v>
      </c>
      <c r="C5" s="13" t="s">
        <v>169</v>
      </c>
      <c r="D5" s="13" t="s">
        <v>49</v>
      </c>
      <c r="E5" s="98">
        <v>18540</v>
      </c>
      <c r="F5" s="97" t="s">
        <v>179</v>
      </c>
      <c r="G5" s="101">
        <v>82.42</v>
      </c>
      <c r="H5" s="101">
        <v>0</v>
      </c>
      <c r="I5" s="97" t="s">
        <v>185</v>
      </c>
      <c r="J5" s="16">
        <f>IF(AND(G5&gt;0)*(H5=0),1,0)</f>
        <v>1</v>
      </c>
      <c r="K5" s="17">
        <f>IF(J5=1,G5,0)</f>
        <v>82.42</v>
      </c>
      <c r="L5" s="16">
        <f>IF(AND(H5&gt;0)*(G5=0),1,0)</f>
        <v>0</v>
      </c>
      <c r="M5" s="17">
        <f>IF(L5=1,H5,0)</f>
        <v>0</v>
      </c>
      <c r="N5" s="16">
        <f>IF(AND(G5=" ")*(H5=" "),0,IF(AND(G5&gt;0)*(H5&gt;0),1,0))</f>
        <v>0</v>
      </c>
      <c r="O5" s="17">
        <f>IF(N5=1,G5,0)</f>
        <v>0</v>
      </c>
      <c r="P5" s="17">
        <f>IF(N5=1,H5,0)</f>
        <v>0</v>
      </c>
      <c r="Q5" s="16">
        <f>IF(AND(G5=0)*(H5=0),1,0)</f>
        <v>0</v>
      </c>
      <c r="R5" s="16">
        <f>IF(E5&gt;0,1,0)</f>
        <v>1</v>
      </c>
      <c r="S5" s="18">
        <v>0</v>
      </c>
      <c r="T5" s="19">
        <f>IF(G5&lt;&gt;0,0,1)</f>
        <v>0</v>
      </c>
      <c r="U5" s="20">
        <f>IF(G5&gt;0,0,1)</f>
        <v>0</v>
      </c>
      <c r="V5" s="19">
        <f>IF(H5&lt;&gt;0,0,1)</f>
        <v>1</v>
      </c>
      <c r="W5" s="20">
        <f>IF(H5&gt;0,0,1)</f>
        <v>1</v>
      </c>
      <c r="X5" s="21">
        <f>IF(E5=0,0,SUM(T5:W5))</f>
        <v>2</v>
      </c>
    </row>
    <row r="6" spans="1:30" ht="30" customHeight="1">
      <c r="A6" s="11" t="s">
        <v>152</v>
      </c>
      <c r="B6" s="100" t="s">
        <v>171</v>
      </c>
      <c r="C6" s="13" t="s">
        <v>169</v>
      </c>
      <c r="D6" s="13" t="s">
        <v>49</v>
      </c>
      <c r="E6" s="98">
        <v>32113</v>
      </c>
      <c r="F6" s="97" t="s">
        <v>179</v>
      </c>
      <c r="G6" s="101">
        <v>1744.99</v>
      </c>
      <c r="H6" s="101">
        <v>0</v>
      </c>
      <c r="I6" s="97" t="s">
        <v>186</v>
      </c>
      <c r="J6" s="16">
        <f t="shared" ref="J6:J14" si="0">IF(AND(G6&gt;0)*(H6=0),1,0)</f>
        <v>1</v>
      </c>
      <c r="K6" s="17">
        <f t="shared" ref="K6:K14" si="1">IF(J6=1,G6,0)</f>
        <v>1744.99</v>
      </c>
      <c r="L6" s="16">
        <f t="shared" ref="L6:L14" si="2">IF(AND(H6&gt;0)*(G6=0),1,0)</f>
        <v>0</v>
      </c>
      <c r="M6" s="17">
        <f t="shared" ref="M6:M14" si="3">IF(L6=1,H6,0)</f>
        <v>0</v>
      </c>
      <c r="N6" s="16">
        <f t="shared" ref="N6:N14" si="4">IF(AND(G6=" ")*(H6=" "),0,IF(AND(G6&gt;0)*(H6&gt;0),1,0))</f>
        <v>0</v>
      </c>
      <c r="O6" s="17">
        <f t="shared" ref="O6:O14" si="5">IF(N6=1,G6,0)</f>
        <v>0</v>
      </c>
      <c r="P6" s="17">
        <f t="shared" ref="P6:P14" si="6">IF(N6=1,H6,0)</f>
        <v>0</v>
      </c>
      <c r="Q6" s="16">
        <f t="shared" ref="Q6:Q14" si="7">IF(AND(G6=0)*(H6=0),1,0)</f>
        <v>0</v>
      </c>
      <c r="R6" s="16">
        <f t="shared" ref="R6:R14" si="8">IF(E6&gt;0,1,0)</f>
        <v>1</v>
      </c>
      <c r="S6" s="18">
        <v>0</v>
      </c>
      <c r="T6" s="19">
        <f t="shared" ref="T6:T14" si="9">IF(G6&lt;&gt;0,0,1)</f>
        <v>0</v>
      </c>
      <c r="U6" s="20">
        <f t="shared" ref="U6:U14" si="10">IF(G6&gt;0,0,1)</f>
        <v>0</v>
      </c>
      <c r="V6" s="19">
        <f t="shared" ref="V6:V14" si="11">IF(H6&lt;&gt;0,0,1)</f>
        <v>1</v>
      </c>
      <c r="W6" s="20">
        <f t="shared" ref="W6:W14" si="12">IF(H6&gt;0,0,1)</f>
        <v>1</v>
      </c>
      <c r="X6" s="21">
        <f t="shared" ref="X6:X14" si="13">IF(E6=0,0,SUM(T6:W6))</f>
        <v>2</v>
      </c>
    </row>
    <row r="7" spans="1:30" ht="32.4">
      <c r="A7" s="11" t="s">
        <v>152</v>
      </c>
      <c r="B7" s="100" t="s">
        <v>170</v>
      </c>
      <c r="C7" s="13" t="s">
        <v>169</v>
      </c>
      <c r="D7" s="13" t="s">
        <v>49</v>
      </c>
      <c r="E7" s="98">
        <v>44304</v>
      </c>
      <c r="F7" s="97" t="s">
        <v>180</v>
      </c>
      <c r="G7" s="101">
        <v>45.38</v>
      </c>
      <c r="H7" s="101">
        <v>0</v>
      </c>
      <c r="I7" s="97" t="s">
        <v>187</v>
      </c>
      <c r="J7" s="16">
        <f t="shared" si="0"/>
        <v>1</v>
      </c>
      <c r="K7" s="17">
        <f t="shared" si="1"/>
        <v>45.38</v>
      </c>
      <c r="L7" s="16">
        <f t="shared" si="2"/>
        <v>0</v>
      </c>
      <c r="M7" s="17">
        <f t="shared" si="3"/>
        <v>0</v>
      </c>
      <c r="N7" s="16">
        <f t="shared" si="4"/>
        <v>0</v>
      </c>
      <c r="O7" s="17">
        <f t="shared" si="5"/>
        <v>0</v>
      </c>
      <c r="P7" s="17">
        <f t="shared" si="6"/>
        <v>0</v>
      </c>
      <c r="Q7" s="16">
        <f t="shared" si="7"/>
        <v>0</v>
      </c>
      <c r="R7" s="16">
        <f t="shared" si="8"/>
        <v>1</v>
      </c>
      <c r="S7" s="18">
        <v>0</v>
      </c>
      <c r="T7" s="19">
        <f t="shared" si="9"/>
        <v>0</v>
      </c>
      <c r="U7" s="20">
        <f t="shared" si="10"/>
        <v>0</v>
      </c>
      <c r="V7" s="19">
        <f t="shared" si="11"/>
        <v>1</v>
      </c>
      <c r="W7" s="20">
        <f t="shared" si="12"/>
        <v>1</v>
      </c>
      <c r="X7" s="21">
        <f t="shared" si="13"/>
        <v>2</v>
      </c>
    </row>
    <row r="8" spans="1:30" ht="45" customHeight="1">
      <c r="A8" s="11" t="s">
        <v>152</v>
      </c>
      <c r="B8" s="100" t="s">
        <v>172</v>
      </c>
      <c r="C8" s="13" t="s">
        <v>169</v>
      </c>
      <c r="D8" s="13" t="s">
        <v>49</v>
      </c>
      <c r="E8" s="98">
        <v>74908</v>
      </c>
      <c r="F8" s="97" t="s">
        <v>181</v>
      </c>
      <c r="G8" s="101">
        <v>2923.3</v>
      </c>
      <c r="H8" s="101">
        <v>0</v>
      </c>
      <c r="I8" s="97" t="s">
        <v>187</v>
      </c>
      <c r="J8" s="16">
        <f t="shared" si="0"/>
        <v>1</v>
      </c>
      <c r="K8" s="17">
        <f t="shared" si="1"/>
        <v>2923.3</v>
      </c>
      <c r="L8" s="16">
        <f t="shared" si="2"/>
        <v>0</v>
      </c>
      <c r="M8" s="17">
        <f t="shared" si="3"/>
        <v>0</v>
      </c>
      <c r="N8" s="16">
        <f t="shared" si="4"/>
        <v>0</v>
      </c>
      <c r="O8" s="17">
        <f t="shared" si="5"/>
        <v>0</v>
      </c>
      <c r="P8" s="17">
        <f t="shared" si="6"/>
        <v>0</v>
      </c>
      <c r="Q8" s="16">
        <f t="shared" si="7"/>
        <v>0</v>
      </c>
      <c r="R8" s="16">
        <f t="shared" si="8"/>
        <v>1</v>
      </c>
      <c r="S8" s="18">
        <v>0</v>
      </c>
      <c r="T8" s="19">
        <f t="shared" si="9"/>
        <v>0</v>
      </c>
      <c r="U8" s="20">
        <f t="shared" si="10"/>
        <v>0</v>
      </c>
      <c r="V8" s="19">
        <f t="shared" si="11"/>
        <v>1</v>
      </c>
      <c r="W8" s="20">
        <f t="shared" si="12"/>
        <v>1</v>
      </c>
      <c r="X8" s="21">
        <f t="shared" si="13"/>
        <v>2</v>
      </c>
    </row>
    <row r="9" spans="1:30" ht="48" customHeight="1">
      <c r="A9" s="11" t="s">
        <v>152</v>
      </c>
      <c r="B9" s="100" t="s">
        <v>173</v>
      </c>
      <c r="C9" s="13" t="s">
        <v>169</v>
      </c>
      <c r="D9" s="13" t="s">
        <v>49</v>
      </c>
      <c r="E9" s="98">
        <v>25720</v>
      </c>
      <c r="F9" s="97" t="s">
        <v>182</v>
      </c>
      <c r="G9" s="101">
        <v>1063.25</v>
      </c>
      <c r="H9" s="101">
        <v>0</v>
      </c>
      <c r="I9" s="97"/>
      <c r="J9" s="16">
        <f t="shared" si="0"/>
        <v>1</v>
      </c>
      <c r="K9" s="17">
        <f t="shared" si="1"/>
        <v>1063.25</v>
      </c>
      <c r="L9" s="16">
        <f t="shared" si="2"/>
        <v>0</v>
      </c>
      <c r="M9" s="17">
        <f t="shared" si="3"/>
        <v>0</v>
      </c>
      <c r="N9" s="16">
        <f t="shared" si="4"/>
        <v>0</v>
      </c>
      <c r="O9" s="17">
        <f t="shared" si="5"/>
        <v>0</v>
      </c>
      <c r="P9" s="17">
        <f t="shared" si="6"/>
        <v>0</v>
      </c>
      <c r="Q9" s="16">
        <f t="shared" si="7"/>
        <v>0</v>
      </c>
      <c r="R9" s="16">
        <f t="shared" si="8"/>
        <v>1</v>
      </c>
      <c r="S9" s="18">
        <v>0</v>
      </c>
      <c r="T9" s="19">
        <f t="shared" si="9"/>
        <v>0</v>
      </c>
      <c r="U9" s="20">
        <f t="shared" si="10"/>
        <v>0</v>
      </c>
      <c r="V9" s="19">
        <f t="shared" si="11"/>
        <v>1</v>
      </c>
      <c r="W9" s="20">
        <f t="shared" si="12"/>
        <v>1</v>
      </c>
      <c r="X9" s="21">
        <f t="shared" si="13"/>
        <v>2</v>
      </c>
    </row>
    <row r="10" spans="1:30" ht="32.4">
      <c r="A10" s="11" t="s">
        <v>152</v>
      </c>
      <c r="B10" s="100" t="s">
        <v>174</v>
      </c>
      <c r="C10" s="13" t="s">
        <v>169</v>
      </c>
      <c r="D10" s="13" t="s">
        <v>49</v>
      </c>
      <c r="E10" s="98">
        <v>36185</v>
      </c>
      <c r="F10" s="97" t="s">
        <v>183</v>
      </c>
      <c r="G10" s="102">
        <v>102.85</v>
      </c>
      <c r="H10" s="101">
        <v>0</v>
      </c>
      <c r="I10" s="97"/>
      <c r="J10" s="16">
        <f t="shared" si="0"/>
        <v>1</v>
      </c>
      <c r="K10" s="17">
        <f t="shared" si="1"/>
        <v>102.85</v>
      </c>
      <c r="L10" s="16">
        <f t="shared" si="2"/>
        <v>0</v>
      </c>
      <c r="M10" s="17">
        <f t="shared" si="3"/>
        <v>0</v>
      </c>
      <c r="N10" s="16">
        <f t="shared" si="4"/>
        <v>0</v>
      </c>
      <c r="O10" s="17">
        <f t="shared" si="5"/>
        <v>0</v>
      </c>
      <c r="P10" s="17">
        <f t="shared" si="6"/>
        <v>0</v>
      </c>
      <c r="Q10" s="16">
        <f t="shared" si="7"/>
        <v>0</v>
      </c>
      <c r="R10" s="16">
        <f t="shared" si="8"/>
        <v>1</v>
      </c>
      <c r="S10" s="18">
        <v>0</v>
      </c>
      <c r="T10" s="19">
        <f t="shared" si="9"/>
        <v>0</v>
      </c>
      <c r="U10" s="20">
        <f t="shared" si="10"/>
        <v>0</v>
      </c>
      <c r="V10" s="19">
        <f t="shared" si="11"/>
        <v>1</v>
      </c>
      <c r="W10" s="20">
        <f t="shared" si="12"/>
        <v>1</v>
      </c>
      <c r="X10" s="21">
        <f t="shared" si="13"/>
        <v>2</v>
      </c>
    </row>
    <row r="11" spans="1:30" ht="32.4">
      <c r="A11" s="11" t="s">
        <v>152</v>
      </c>
      <c r="B11" s="100" t="s">
        <v>175</v>
      </c>
      <c r="C11" s="13" t="s">
        <v>169</v>
      </c>
      <c r="D11" s="13" t="s">
        <v>49</v>
      </c>
      <c r="E11" s="98">
        <v>79557</v>
      </c>
      <c r="F11" s="97" t="s">
        <v>183</v>
      </c>
      <c r="G11" s="102">
        <v>354</v>
      </c>
      <c r="H11" s="101">
        <v>0</v>
      </c>
      <c r="I11" s="97"/>
      <c r="J11" s="16">
        <f t="shared" si="0"/>
        <v>1</v>
      </c>
      <c r="K11" s="17">
        <f t="shared" si="1"/>
        <v>354</v>
      </c>
      <c r="L11" s="16">
        <f t="shared" si="2"/>
        <v>0</v>
      </c>
      <c r="M11" s="17">
        <f t="shared" si="3"/>
        <v>0</v>
      </c>
      <c r="N11" s="16">
        <f t="shared" si="4"/>
        <v>0</v>
      </c>
      <c r="O11" s="17">
        <f t="shared" si="5"/>
        <v>0</v>
      </c>
      <c r="P11" s="17">
        <f t="shared" si="6"/>
        <v>0</v>
      </c>
      <c r="Q11" s="16">
        <f t="shared" si="7"/>
        <v>0</v>
      </c>
      <c r="R11" s="16">
        <f t="shared" si="8"/>
        <v>1</v>
      </c>
      <c r="S11" s="18">
        <v>0</v>
      </c>
      <c r="T11" s="19">
        <f t="shared" si="9"/>
        <v>0</v>
      </c>
      <c r="U11" s="20">
        <f t="shared" si="10"/>
        <v>0</v>
      </c>
      <c r="V11" s="19">
        <f t="shared" si="11"/>
        <v>1</v>
      </c>
      <c r="W11" s="20">
        <f t="shared" si="12"/>
        <v>1</v>
      </c>
      <c r="X11" s="21">
        <f t="shared" si="13"/>
        <v>2</v>
      </c>
    </row>
    <row r="12" spans="1:30" ht="32.4">
      <c r="A12" s="11" t="s">
        <v>152</v>
      </c>
      <c r="B12" s="100" t="s">
        <v>176</v>
      </c>
      <c r="C12" s="13" t="s">
        <v>169</v>
      </c>
      <c r="D12" s="13" t="s">
        <v>49</v>
      </c>
      <c r="E12" s="98">
        <v>18413</v>
      </c>
      <c r="F12" s="97" t="s">
        <v>183</v>
      </c>
      <c r="G12" s="102">
        <v>147.38</v>
      </c>
      <c r="H12" s="101">
        <v>0</v>
      </c>
      <c r="I12" s="97"/>
      <c r="J12" s="16">
        <f t="shared" si="0"/>
        <v>1</v>
      </c>
      <c r="K12" s="17">
        <f t="shared" si="1"/>
        <v>147.38</v>
      </c>
      <c r="L12" s="16">
        <f t="shared" si="2"/>
        <v>0</v>
      </c>
      <c r="M12" s="17">
        <f t="shared" si="3"/>
        <v>0</v>
      </c>
      <c r="N12" s="16">
        <f t="shared" si="4"/>
        <v>0</v>
      </c>
      <c r="O12" s="17">
        <f t="shared" si="5"/>
        <v>0</v>
      </c>
      <c r="P12" s="17">
        <f t="shared" si="6"/>
        <v>0</v>
      </c>
      <c r="Q12" s="16">
        <f t="shared" si="7"/>
        <v>0</v>
      </c>
      <c r="R12" s="16">
        <f t="shared" si="8"/>
        <v>1</v>
      </c>
      <c r="S12" s="18">
        <v>0</v>
      </c>
      <c r="T12" s="19">
        <f t="shared" si="9"/>
        <v>0</v>
      </c>
      <c r="U12" s="20">
        <f t="shared" si="10"/>
        <v>0</v>
      </c>
      <c r="V12" s="19">
        <f t="shared" si="11"/>
        <v>1</v>
      </c>
      <c r="W12" s="20">
        <f t="shared" si="12"/>
        <v>1</v>
      </c>
      <c r="X12" s="21">
        <f t="shared" si="13"/>
        <v>2</v>
      </c>
    </row>
    <row r="13" spans="1:30" ht="32.4">
      <c r="A13" s="11" t="s">
        <v>152</v>
      </c>
      <c r="B13" s="100" t="s">
        <v>177</v>
      </c>
      <c r="C13" s="13" t="s">
        <v>169</v>
      </c>
      <c r="D13" s="13" t="s">
        <v>49</v>
      </c>
      <c r="E13" s="98">
        <v>56699</v>
      </c>
      <c r="F13" s="97" t="s">
        <v>183</v>
      </c>
      <c r="G13" s="102">
        <v>102.06</v>
      </c>
      <c r="H13" s="101">
        <v>0</v>
      </c>
      <c r="I13" s="97"/>
      <c r="J13" s="16">
        <f t="shared" si="0"/>
        <v>1</v>
      </c>
      <c r="K13" s="17">
        <f t="shared" si="1"/>
        <v>102.06</v>
      </c>
      <c r="L13" s="16">
        <f t="shared" si="2"/>
        <v>0</v>
      </c>
      <c r="M13" s="17">
        <f t="shared" si="3"/>
        <v>0</v>
      </c>
      <c r="N13" s="16">
        <f t="shared" si="4"/>
        <v>0</v>
      </c>
      <c r="O13" s="17">
        <f t="shared" si="5"/>
        <v>0</v>
      </c>
      <c r="P13" s="17">
        <f t="shared" si="6"/>
        <v>0</v>
      </c>
      <c r="Q13" s="16">
        <f t="shared" si="7"/>
        <v>0</v>
      </c>
      <c r="R13" s="16">
        <f t="shared" si="8"/>
        <v>1</v>
      </c>
      <c r="S13" s="18">
        <v>0</v>
      </c>
      <c r="T13" s="19">
        <f t="shared" si="9"/>
        <v>0</v>
      </c>
      <c r="U13" s="20">
        <f t="shared" si="10"/>
        <v>0</v>
      </c>
      <c r="V13" s="19">
        <f t="shared" si="11"/>
        <v>1</v>
      </c>
      <c r="W13" s="20">
        <f t="shared" si="12"/>
        <v>1</v>
      </c>
      <c r="X13" s="21">
        <f t="shared" si="13"/>
        <v>2</v>
      </c>
    </row>
    <row r="14" spans="1:30" ht="32.4">
      <c r="A14" s="11" t="s">
        <v>152</v>
      </c>
      <c r="B14" s="100" t="s">
        <v>178</v>
      </c>
      <c r="C14" s="13" t="s">
        <v>169</v>
      </c>
      <c r="D14" s="13" t="s">
        <v>49</v>
      </c>
      <c r="E14" s="98">
        <v>18399</v>
      </c>
      <c r="F14" s="97" t="s">
        <v>183</v>
      </c>
      <c r="G14" s="102">
        <v>399.12</v>
      </c>
      <c r="H14" s="101">
        <v>0</v>
      </c>
      <c r="I14" s="97"/>
      <c r="J14" s="16">
        <f t="shared" si="0"/>
        <v>1</v>
      </c>
      <c r="K14" s="17">
        <f t="shared" si="1"/>
        <v>399.12</v>
      </c>
      <c r="L14" s="16">
        <f t="shared" si="2"/>
        <v>0</v>
      </c>
      <c r="M14" s="17">
        <f t="shared" si="3"/>
        <v>0</v>
      </c>
      <c r="N14" s="16">
        <f t="shared" si="4"/>
        <v>0</v>
      </c>
      <c r="O14" s="17">
        <f t="shared" si="5"/>
        <v>0</v>
      </c>
      <c r="P14" s="17">
        <f t="shared" si="6"/>
        <v>0</v>
      </c>
      <c r="Q14" s="16">
        <f t="shared" si="7"/>
        <v>0</v>
      </c>
      <c r="R14" s="16">
        <f t="shared" si="8"/>
        <v>1</v>
      </c>
      <c r="S14" s="18">
        <v>0</v>
      </c>
      <c r="T14" s="19">
        <f t="shared" si="9"/>
        <v>0</v>
      </c>
      <c r="U14" s="20">
        <f t="shared" si="10"/>
        <v>0</v>
      </c>
      <c r="V14" s="19">
        <f t="shared" si="11"/>
        <v>1</v>
      </c>
      <c r="W14" s="20">
        <f t="shared" si="12"/>
        <v>1</v>
      </c>
      <c r="X14" s="21">
        <f t="shared" si="13"/>
        <v>2</v>
      </c>
    </row>
    <row r="15" spans="1:30" ht="16.8">
      <c r="A15" s="49"/>
      <c r="B15" s="50"/>
      <c r="C15" s="51"/>
      <c r="D15" s="51"/>
      <c r="E15" s="51"/>
      <c r="F15" s="51"/>
      <c r="G15" s="52"/>
      <c r="H15" s="52"/>
      <c r="I15" s="53"/>
      <c r="J15" s="79">
        <f t="shared" ref="J15:S15" si="14">SUM(J5:J14)</f>
        <v>10</v>
      </c>
      <c r="K15" s="80">
        <f t="shared" si="14"/>
        <v>6964.7500000000009</v>
      </c>
      <c r="L15" s="79">
        <f t="shared" si="14"/>
        <v>0</v>
      </c>
      <c r="M15" s="80">
        <f t="shared" si="14"/>
        <v>0</v>
      </c>
      <c r="N15" s="79">
        <f t="shared" si="14"/>
        <v>0</v>
      </c>
      <c r="O15" s="80">
        <f t="shared" si="14"/>
        <v>0</v>
      </c>
      <c r="P15" s="80">
        <f t="shared" si="14"/>
        <v>0</v>
      </c>
      <c r="Q15" s="79">
        <f t="shared" si="14"/>
        <v>0</v>
      </c>
      <c r="R15" s="79">
        <f t="shared" si="14"/>
        <v>10</v>
      </c>
      <c r="S15" s="44">
        <f t="shared" si="14"/>
        <v>0</v>
      </c>
      <c r="T15" s="45"/>
      <c r="U15" s="46"/>
      <c r="V15" s="37"/>
      <c r="W15" s="36"/>
      <c r="X15" s="37"/>
    </row>
    <row r="16" spans="1:30" ht="16.8">
      <c r="A16" s="94"/>
      <c r="B16" s="38"/>
      <c r="C16" s="39"/>
      <c r="D16" s="39"/>
      <c r="E16" s="39"/>
      <c r="F16" s="39"/>
      <c r="G16" s="40"/>
      <c r="H16" s="40"/>
      <c r="I16" s="41"/>
      <c r="J16" s="79"/>
      <c r="K16" s="80"/>
      <c r="L16" s="79"/>
      <c r="M16" s="80"/>
      <c r="N16" s="79"/>
      <c r="O16" s="80"/>
      <c r="P16" s="80"/>
      <c r="Q16" s="79"/>
      <c r="R16" s="79"/>
      <c r="S16" s="44"/>
      <c r="T16" s="45"/>
      <c r="U16" s="46"/>
      <c r="V16" s="37"/>
      <c r="W16" s="36"/>
      <c r="X16" s="37"/>
    </row>
    <row r="17" spans="1:30" ht="29.25" customHeight="1">
      <c r="A17" s="120" t="s">
        <v>153</v>
      </c>
      <c r="B17" s="130"/>
      <c r="C17" s="130"/>
      <c r="D17" s="130"/>
      <c r="E17" s="130"/>
      <c r="F17" s="130"/>
      <c r="G17" s="130"/>
      <c r="H17" s="130"/>
      <c r="I17" s="130"/>
      <c r="J17" s="2"/>
      <c r="K17" s="2"/>
      <c r="L17" s="2"/>
      <c r="M17" s="1"/>
    </row>
    <row r="18" spans="1:30" ht="29.25" customHeight="1">
      <c r="A18" s="144" t="s">
        <v>154</v>
      </c>
      <c r="B18" s="146"/>
      <c r="C18" s="146"/>
      <c r="D18" s="146"/>
      <c r="E18" s="146"/>
      <c r="F18" s="146"/>
      <c r="G18" s="146"/>
      <c r="H18" s="146"/>
      <c r="I18" s="146"/>
      <c r="J18" s="2"/>
      <c r="K18" s="2"/>
      <c r="L18" s="2"/>
      <c r="M18" s="1"/>
    </row>
    <row r="19" spans="1:30" s="10" customFormat="1" ht="29.25" customHeight="1">
      <c r="A19" s="3" t="s">
        <v>0</v>
      </c>
      <c r="B19" s="4" t="s">
        <v>1</v>
      </c>
      <c r="C19" s="5" t="s">
        <v>2</v>
      </c>
      <c r="D19" s="5" t="s">
        <v>3</v>
      </c>
      <c r="E19" s="5" t="s">
        <v>4</v>
      </c>
      <c r="F19" s="5" t="s">
        <v>41</v>
      </c>
      <c r="G19" s="6" t="s">
        <v>5</v>
      </c>
      <c r="H19" s="7" t="s">
        <v>6</v>
      </c>
      <c r="I19" s="5" t="s">
        <v>184</v>
      </c>
      <c r="J19" s="8" t="s">
        <v>8</v>
      </c>
      <c r="K19" s="8" t="s">
        <v>9</v>
      </c>
      <c r="L19" s="8" t="s">
        <v>10</v>
      </c>
      <c r="M19" s="8" t="s">
        <v>11</v>
      </c>
      <c r="N19" s="8" t="s">
        <v>12</v>
      </c>
      <c r="O19" s="8" t="s">
        <v>13</v>
      </c>
      <c r="P19" s="8" t="s">
        <v>14</v>
      </c>
      <c r="Q19" s="8" t="s">
        <v>15</v>
      </c>
      <c r="R19" s="8" t="s">
        <v>16</v>
      </c>
      <c r="S19" s="9" t="s">
        <v>17</v>
      </c>
      <c r="T19" s="124" t="s">
        <v>18</v>
      </c>
      <c r="U19" s="125"/>
      <c r="V19" s="125"/>
      <c r="W19" s="125"/>
      <c r="X19" s="126"/>
      <c r="Y19"/>
      <c r="Z19"/>
      <c r="AA19"/>
      <c r="AB19"/>
      <c r="AC19"/>
      <c r="AD19"/>
    </row>
    <row r="20" spans="1:30" ht="32.4">
      <c r="A20" s="11" t="s">
        <v>155</v>
      </c>
      <c r="B20" s="12">
        <v>41248</v>
      </c>
      <c r="C20" s="13" t="s">
        <v>169</v>
      </c>
      <c r="D20" s="13" t="s">
        <v>49</v>
      </c>
      <c r="E20" s="13">
        <v>30844</v>
      </c>
      <c r="F20" s="104" t="s">
        <v>180</v>
      </c>
      <c r="G20" s="103">
        <v>1966.48</v>
      </c>
      <c r="H20" s="63">
        <v>0</v>
      </c>
      <c r="I20" s="108" t="s">
        <v>187</v>
      </c>
      <c r="J20" s="16">
        <f>IF(AND(G20&gt;0)*(H20=0),1,0)</f>
        <v>1</v>
      </c>
      <c r="K20" s="17">
        <f>IF(J20=1,G20,0)</f>
        <v>1966.48</v>
      </c>
      <c r="L20" s="16">
        <f>IF(AND(H20&gt;0)*(G20=0),1,0)</f>
        <v>0</v>
      </c>
      <c r="M20" s="17">
        <f>IF(L20=1,H20,0)</f>
        <v>0</v>
      </c>
      <c r="N20" s="16">
        <f>IF(AND(G20=" ")*(H20=" "),0,IF(AND(G20&gt;0)*(H20&gt;0),1,0))</f>
        <v>0</v>
      </c>
      <c r="O20" s="17">
        <f>IF(N20=1,G20,0)</f>
        <v>0</v>
      </c>
      <c r="P20" s="17">
        <f>IF(N20=1,H20,0)</f>
        <v>0</v>
      </c>
      <c r="Q20" s="16">
        <v>0</v>
      </c>
      <c r="R20" s="16">
        <f>IF(E20&gt;0,1,0)</f>
        <v>1</v>
      </c>
      <c r="S20" s="18">
        <v>0</v>
      </c>
      <c r="T20" s="19">
        <f>IF(G20&lt;&gt;0,0,1)</f>
        <v>0</v>
      </c>
      <c r="U20" s="20">
        <f>IF(G20&gt;0,0,1)</f>
        <v>0</v>
      </c>
      <c r="V20" s="19">
        <f>IF(H20&lt;&gt;0,0,1)</f>
        <v>1</v>
      </c>
      <c r="W20" s="20">
        <f>IF(H20&gt;0,0,1)</f>
        <v>1</v>
      </c>
      <c r="X20" s="21">
        <f>IF(E20=0,0,SUM(T20:W20))</f>
        <v>2</v>
      </c>
    </row>
    <row r="21" spans="1:30" ht="33">
      <c r="A21" s="11" t="s">
        <v>155</v>
      </c>
      <c r="B21" s="12">
        <v>41415</v>
      </c>
      <c r="C21" s="13" t="s">
        <v>169</v>
      </c>
      <c r="D21" s="13" t="s">
        <v>49</v>
      </c>
      <c r="E21" s="13">
        <v>670</v>
      </c>
      <c r="F21" s="104" t="s">
        <v>183</v>
      </c>
      <c r="G21" s="103">
        <v>499.42</v>
      </c>
      <c r="H21" s="63">
        <v>0</v>
      </c>
      <c r="I21" s="15"/>
      <c r="J21" s="16">
        <f>IF(AND(G21&gt;0)*(H21=0),1,0)</f>
        <v>1</v>
      </c>
      <c r="K21" s="17">
        <f>IF(J21=1,G21,0)</f>
        <v>499.42</v>
      </c>
      <c r="L21" s="16">
        <f>IF(AND(H21&gt;0)*(G21=0),1,0)</f>
        <v>0</v>
      </c>
      <c r="M21" s="17">
        <f>IF(L21=1,H21,0)</f>
        <v>0</v>
      </c>
      <c r="N21" s="16">
        <f>IF(AND(G21=" ")*(H21=" "),0,IF(AND(G21&gt;0)*(H21&gt;0),1,0))</f>
        <v>0</v>
      </c>
      <c r="O21" s="17">
        <f>IF(N21=1,G21,0)</f>
        <v>0</v>
      </c>
      <c r="P21" s="17">
        <f>IF(N21=1,H21,0)</f>
        <v>0</v>
      </c>
      <c r="Q21" s="16">
        <v>0</v>
      </c>
      <c r="R21" s="16">
        <f>IF(E21&gt;0,1,0)</f>
        <v>1</v>
      </c>
      <c r="S21" s="18">
        <v>0</v>
      </c>
      <c r="T21" s="19">
        <f>IF(G21&lt;&gt;0,0,1)</f>
        <v>0</v>
      </c>
      <c r="U21" s="20">
        <f>IF(G21&gt;0,0,1)</f>
        <v>0</v>
      </c>
      <c r="V21" s="19">
        <f>IF(H21&lt;&gt;0,0,1)</f>
        <v>1</v>
      </c>
      <c r="W21" s="20">
        <f>IF(H21&gt;0,0,1)</f>
        <v>1</v>
      </c>
      <c r="X21" s="21">
        <f>IF(E21=0,0,SUM(T21:W21))</f>
        <v>2</v>
      </c>
    </row>
    <row r="22" spans="1:30" ht="32.4">
      <c r="A22" s="11" t="s">
        <v>155</v>
      </c>
      <c r="B22" s="12">
        <v>41178</v>
      </c>
      <c r="C22" s="13" t="s">
        <v>169</v>
      </c>
      <c r="D22" s="13" t="s">
        <v>49</v>
      </c>
      <c r="E22" s="13">
        <v>71526</v>
      </c>
      <c r="F22" s="104" t="s">
        <v>180</v>
      </c>
      <c r="G22" s="63">
        <f>1582-1514.36</f>
        <v>67.6400000000001</v>
      </c>
      <c r="H22" s="63">
        <v>0</v>
      </c>
      <c r="I22" s="108" t="s">
        <v>187</v>
      </c>
      <c r="J22" s="16">
        <f>IF(AND(G22&gt;0)*(H22=0),1,0)</f>
        <v>1</v>
      </c>
      <c r="K22" s="17">
        <f>IF(J22=1,G22,0)</f>
        <v>67.6400000000001</v>
      </c>
      <c r="L22" s="16">
        <f>IF(AND(H22&gt;0)*(G22=0),1,0)</f>
        <v>0</v>
      </c>
      <c r="M22" s="17">
        <f>IF(L22=1,H22,0)</f>
        <v>0</v>
      </c>
      <c r="N22" s="16">
        <f>IF(AND(G22=" ")*(H22=" "),0,IF(AND(G22&gt;0)*(H22&gt;0),1,0))</f>
        <v>0</v>
      </c>
      <c r="O22" s="17">
        <f>IF(N22=1,G22,0)</f>
        <v>0</v>
      </c>
      <c r="P22" s="17">
        <f>IF(N22=1,H22,0)</f>
        <v>0</v>
      </c>
      <c r="Q22" s="16">
        <v>0</v>
      </c>
      <c r="R22" s="16">
        <f>IF(E22&gt;0,1,0)</f>
        <v>1</v>
      </c>
      <c r="S22" s="18">
        <v>0</v>
      </c>
      <c r="T22" s="19">
        <f>IF(G22&lt;&gt;0,0,1)</f>
        <v>0</v>
      </c>
      <c r="U22" s="20">
        <f>IF(G22&gt;0,0,1)</f>
        <v>0</v>
      </c>
      <c r="V22" s="19">
        <f>IF(H22&lt;&gt;0,0,1)</f>
        <v>1</v>
      </c>
      <c r="W22" s="20">
        <f>IF(H22&gt;0,0,1)</f>
        <v>1</v>
      </c>
      <c r="X22" s="21">
        <f>IF(E22=0,0,SUM(T22:W22))</f>
        <v>2</v>
      </c>
    </row>
    <row r="23" spans="1:30" ht="32.4">
      <c r="A23" s="11" t="s">
        <v>155</v>
      </c>
      <c r="B23" s="12">
        <v>41247</v>
      </c>
      <c r="C23" s="13" t="s">
        <v>169</v>
      </c>
      <c r="D23" s="13" t="s">
        <v>49</v>
      </c>
      <c r="E23" s="13">
        <v>39592</v>
      </c>
      <c r="F23" s="104" t="s">
        <v>180</v>
      </c>
      <c r="G23" s="63">
        <v>1900</v>
      </c>
      <c r="H23" s="63">
        <v>0</v>
      </c>
      <c r="I23" s="108" t="s">
        <v>186</v>
      </c>
      <c r="J23" s="16">
        <f>IF(AND(G23&gt;0)*(H23=0),1,0)</f>
        <v>1</v>
      </c>
      <c r="K23" s="17">
        <f>IF(J23=1,G23,0)</f>
        <v>1900</v>
      </c>
      <c r="L23" s="16">
        <f>IF(AND(H23&gt;0)*(G23=0),1,0)</f>
        <v>0</v>
      </c>
      <c r="M23" s="17">
        <f>IF(L23=1,H23,0)</f>
        <v>0</v>
      </c>
      <c r="N23" s="16">
        <f>IF(AND(G23=" ")*(H23=" "),0,IF(AND(G23&gt;0)*(H23&gt;0),1,0))</f>
        <v>0</v>
      </c>
      <c r="O23" s="17">
        <f>IF(N23=1,G23,0)</f>
        <v>0</v>
      </c>
      <c r="P23" s="17">
        <f>IF(N23=1,H23,0)</f>
        <v>0</v>
      </c>
      <c r="Q23" s="16">
        <v>0</v>
      </c>
      <c r="R23" s="16">
        <f>IF(E23&gt;0,1,0)</f>
        <v>1</v>
      </c>
      <c r="S23" s="18">
        <v>0</v>
      </c>
      <c r="T23" s="19">
        <f>IF(G23&lt;&gt;0,0,1)</f>
        <v>0</v>
      </c>
      <c r="U23" s="20">
        <f>IF(G23&gt;0,0,1)</f>
        <v>0</v>
      </c>
      <c r="V23" s="19">
        <f>IF(H23&lt;&gt;0,0,1)</f>
        <v>1</v>
      </c>
      <c r="W23" s="20">
        <f>IF(H23&gt;0,0,1)</f>
        <v>1</v>
      </c>
      <c r="X23" s="21">
        <f>IF(E23=0,0,SUM(T23:W23))</f>
        <v>2</v>
      </c>
    </row>
    <row r="24" spans="1:30" ht="16.8">
      <c r="A24" s="48"/>
      <c r="B24" s="38"/>
      <c r="C24" s="39"/>
      <c r="D24" s="39"/>
      <c r="E24" s="39"/>
      <c r="F24" s="39"/>
      <c r="G24" s="40"/>
      <c r="H24" s="40"/>
      <c r="I24" s="41"/>
      <c r="J24" s="42">
        <f t="shared" ref="J24:S24" si="15">SUM(J20:J23)</f>
        <v>4</v>
      </c>
      <c r="K24" s="43">
        <f t="shared" si="15"/>
        <v>4433.54</v>
      </c>
      <c r="L24" s="42">
        <f t="shared" si="15"/>
        <v>0</v>
      </c>
      <c r="M24" s="43">
        <f t="shared" si="15"/>
        <v>0</v>
      </c>
      <c r="N24" s="42">
        <f t="shared" si="15"/>
        <v>0</v>
      </c>
      <c r="O24" s="43">
        <f t="shared" si="15"/>
        <v>0</v>
      </c>
      <c r="P24" s="43">
        <f t="shared" si="15"/>
        <v>0</v>
      </c>
      <c r="Q24" s="42">
        <f t="shared" si="15"/>
        <v>0</v>
      </c>
      <c r="R24" s="42">
        <f t="shared" si="15"/>
        <v>4</v>
      </c>
      <c r="S24" s="44">
        <f t="shared" si="15"/>
        <v>0</v>
      </c>
      <c r="T24" s="45"/>
      <c r="U24" s="46"/>
      <c r="V24" s="45"/>
      <c r="W24" s="46"/>
      <c r="X24" s="45"/>
    </row>
    <row r="25" spans="1:30" ht="29.25" customHeight="1">
      <c r="A25" s="120" t="s">
        <v>156</v>
      </c>
      <c r="B25" s="130"/>
      <c r="C25" s="130"/>
      <c r="D25" s="130"/>
      <c r="E25" s="130"/>
      <c r="F25" s="130"/>
      <c r="G25" s="130"/>
      <c r="H25" s="130"/>
      <c r="I25" s="130"/>
      <c r="J25" s="2"/>
      <c r="K25" s="2"/>
      <c r="L25" s="2"/>
      <c r="M25" s="1"/>
    </row>
    <row r="26" spans="1:30" ht="29.25" customHeight="1">
      <c r="A26" s="144" t="s">
        <v>157</v>
      </c>
      <c r="B26" s="146"/>
      <c r="C26" s="146"/>
      <c r="D26" s="146"/>
      <c r="E26" s="146"/>
      <c r="F26" s="146"/>
      <c r="G26" s="146"/>
      <c r="H26" s="146"/>
      <c r="I26" s="146"/>
      <c r="J26" s="2"/>
      <c r="K26" s="2"/>
      <c r="L26" s="2"/>
      <c r="M26" s="1"/>
    </row>
    <row r="27" spans="1:30" s="10" customFormat="1" ht="29.25" customHeight="1">
      <c r="A27" s="3" t="s">
        <v>0</v>
      </c>
      <c r="B27" s="4" t="s">
        <v>1</v>
      </c>
      <c r="C27" s="5" t="s">
        <v>2</v>
      </c>
      <c r="D27" s="5" t="s">
        <v>3</v>
      </c>
      <c r="E27" s="5" t="s">
        <v>4</v>
      </c>
      <c r="F27" s="5" t="s">
        <v>41</v>
      </c>
      <c r="G27" s="6" t="s">
        <v>5</v>
      </c>
      <c r="H27" s="7" t="s">
        <v>6</v>
      </c>
      <c r="I27" s="5" t="s">
        <v>184</v>
      </c>
      <c r="J27" s="8" t="s">
        <v>8</v>
      </c>
      <c r="K27" s="8" t="s">
        <v>9</v>
      </c>
      <c r="L27" s="8" t="s">
        <v>10</v>
      </c>
      <c r="M27" s="8" t="s">
        <v>11</v>
      </c>
      <c r="N27" s="8" t="s">
        <v>12</v>
      </c>
      <c r="O27" s="8" t="s">
        <v>13</v>
      </c>
      <c r="P27" s="8" t="s">
        <v>14</v>
      </c>
      <c r="Q27" s="8" t="s">
        <v>15</v>
      </c>
      <c r="R27" s="8" t="s">
        <v>16</v>
      </c>
      <c r="S27" s="9" t="s">
        <v>17</v>
      </c>
      <c r="T27" s="124" t="s">
        <v>18</v>
      </c>
      <c r="U27" s="125"/>
      <c r="V27" s="125"/>
      <c r="W27" s="125"/>
      <c r="X27" s="126"/>
      <c r="Y27"/>
      <c r="Z27"/>
      <c r="AA27"/>
      <c r="AB27"/>
      <c r="AC27"/>
      <c r="AD27"/>
    </row>
    <row r="28" spans="1:30" ht="32.4">
      <c r="A28" s="11" t="s">
        <v>158</v>
      </c>
      <c r="B28" s="110">
        <v>41753</v>
      </c>
      <c r="C28" s="13" t="s">
        <v>169</v>
      </c>
      <c r="D28" s="13" t="s">
        <v>49</v>
      </c>
      <c r="E28" s="109">
        <v>32441</v>
      </c>
      <c r="F28" s="108" t="s">
        <v>180</v>
      </c>
      <c r="G28" s="107">
        <v>46.54</v>
      </c>
      <c r="H28" s="14">
        <v>0</v>
      </c>
      <c r="I28" s="108" t="s">
        <v>187</v>
      </c>
      <c r="J28" s="16">
        <f>IF(AND(G28&gt;0)*(H28=0),1,0)</f>
        <v>1</v>
      </c>
      <c r="K28" s="17">
        <f>IF(J28=1,G28,0)</f>
        <v>46.54</v>
      </c>
      <c r="L28" s="16">
        <f>IF(AND(H28&gt;0)*(G28=0),1,0)</f>
        <v>0</v>
      </c>
      <c r="M28" s="17">
        <f>IF(L28=1,H28,0)</f>
        <v>0</v>
      </c>
      <c r="N28" s="16">
        <f>IF(AND(G28=" ")*(H28=" "),0,IF(AND(G28&gt;0)*(H28&gt;0),1,0))</f>
        <v>0</v>
      </c>
      <c r="O28" s="17">
        <f>IF(N28=1,G28,0)</f>
        <v>0</v>
      </c>
      <c r="P28" s="17">
        <f>IF(N28=1,H28,0)</f>
        <v>0</v>
      </c>
      <c r="Q28" s="16">
        <f>IF(AND(G28=0)*(H28=0),1,0)</f>
        <v>0</v>
      </c>
      <c r="R28" s="16">
        <v>1</v>
      </c>
      <c r="S28" s="18">
        <v>0</v>
      </c>
      <c r="T28" s="19">
        <f>IF(G28&lt;&gt;0,0,1)</f>
        <v>0</v>
      </c>
      <c r="U28" s="20">
        <f>IF(G28&gt;0,0,1)</f>
        <v>0</v>
      </c>
      <c r="V28" s="19">
        <f>IF(H28&lt;&gt;0,0,1)</f>
        <v>1</v>
      </c>
      <c r="W28" s="20">
        <f>IF(H28&gt;0,0,1)</f>
        <v>1</v>
      </c>
      <c r="X28" s="21">
        <f>IF(E28=0,0,SUM(T28:W28))</f>
        <v>2</v>
      </c>
    </row>
    <row r="29" spans="1:30" ht="32.4">
      <c r="A29" s="11" t="s">
        <v>158</v>
      </c>
      <c r="B29" s="105" t="s">
        <v>191</v>
      </c>
      <c r="C29" s="13" t="s">
        <v>169</v>
      </c>
      <c r="D29" s="13" t="s">
        <v>49</v>
      </c>
      <c r="E29" s="109">
        <v>35295</v>
      </c>
      <c r="F29" s="108" t="s">
        <v>180</v>
      </c>
      <c r="G29" s="107">
        <v>1593</v>
      </c>
      <c r="H29" s="14">
        <v>0</v>
      </c>
      <c r="I29" s="108" t="s">
        <v>186</v>
      </c>
      <c r="J29" s="16">
        <f t="shared" ref="J29:J37" si="16">IF(AND(G29&gt;0)*(H29=0),1,0)</f>
        <v>1</v>
      </c>
      <c r="K29" s="17">
        <f t="shared" ref="K29:K37" si="17">IF(J29=1,G29,0)</f>
        <v>1593</v>
      </c>
      <c r="L29" s="16">
        <f t="shared" ref="L29:L37" si="18">IF(AND(H29&gt;0)*(G29=0),1,0)</f>
        <v>0</v>
      </c>
      <c r="M29" s="17">
        <f t="shared" ref="M29:M37" si="19">IF(L29=1,H29,0)</f>
        <v>0</v>
      </c>
      <c r="N29" s="16">
        <f t="shared" ref="N29:N37" si="20">IF(AND(G29=" ")*(H29=" "),0,IF(AND(G29&gt;0)*(H29&gt;0),1,0))</f>
        <v>0</v>
      </c>
      <c r="O29" s="17">
        <f t="shared" ref="O29:O37" si="21">IF(N29=1,G29,0)</f>
        <v>0</v>
      </c>
      <c r="P29" s="17">
        <f t="shared" ref="P29:P37" si="22">IF(N29=1,H29,0)</f>
        <v>0</v>
      </c>
      <c r="Q29" s="16">
        <f t="shared" ref="Q29:Q37" si="23">IF(AND(G29=0)*(H29=0),1,0)</f>
        <v>0</v>
      </c>
      <c r="R29" s="16">
        <v>1</v>
      </c>
      <c r="S29" s="18">
        <v>0</v>
      </c>
      <c r="T29" s="19">
        <f t="shared" ref="T29:T37" si="24">IF(G29&lt;&gt;0,0,1)</f>
        <v>0</v>
      </c>
      <c r="U29" s="20">
        <f t="shared" ref="U29:U37" si="25">IF(G29&gt;0,0,1)</f>
        <v>0</v>
      </c>
      <c r="V29" s="19">
        <f t="shared" ref="V29:V37" si="26">IF(H29&lt;&gt;0,0,1)</f>
        <v>1</v>
      </c>
      <c r="W29" s="20">
        <f t="shared" ref="W29:W37" si="27">IF(H29&gt;0,0,1)</f>
        <v>1</v>
      </c>
      <c r="X29" s="21">
        <f t="shared" ref="X29:X37" si="28">IF(E29=0,0,SUM(T29:W29))</f>
        <v>2</v>
      </c>
    </row>
    <row r="30" spans="1:30" ht="32.4">
      <c r="A30" s="11" t="s">
        <v>158</v>
      </c>
      <c r="B30" s="105" t="s">
        <v>192</v>
      </c>
      <c r="C30" s="13" t="s">
        <v>169</v>
      </c>
      <c r="D30" s="13" t="s">
        <v>49</v>
      </c>
      <c r="E30" s="109">
        <v>32395</v>
      </c>
      <c r="F30" s="108" t="s">
        <v>180</v>
      </c>
      <c r="G30" s="107">
        <v>1683</v>
      </c>
      <c r="H30" s="14">
        <v>0</v>
      </c>
      <c r="I30" s="108" t="s">
        <v>186</v>
      </c>
      <c r="J30" s="16">
        <f t="shared" si="16"/>
        <v>1</v>
      </c>
      <c r="K30" s="17">
        <f t="shared" si="17"/>
        <v>1683</v>
      </c>
      <c r="L30" s="16">
        <f t="shared" si="18"/>
        <v>0</v>
      </c>
      <c r="M30" s="17">
        <f t="shared" si="19"/>
        <v>0</v>
      </c>
      <c r="N30" s="16">
        <f t="shared" si="20"/>
        <v>0</v>
      </c>
      <c r="O30" s="17">
        <f t="shared" si="21"/>
        <v>0</v>
      </c>
      <c r="P30" s="17">
        <f t="shared" si="22"/>
        <v>0</v>
      </c>
      <c r="Q30" s="16">
        <f t="shared" si="23"/>
        <v>0</v>
      </c>
      <c r="R30" s="16">
        <v>1</v>
      </c>
      <c r="S30" s="18">
        <v>0</v>
      </c>
      <c r="T30" s="19">
        <f t="shared" si="24"/>
        <v>0</v>
      </c>
      <c r="U30" s="20">
        <f t="shared" si="25"/>
        <v>0</v>
      </c>
      <c r="V30" s="19">
        <f t="shared" si="26"/>
        <v>1</v>
      </c>
      <c r="W30" s="20">
        <f t="shared" si="27"/>
        <v>1</v>
      </c>
      <c r="X30" s="21">
        <f t="shared" si="28"/>
        <v>2</v>
      </c>
    </row>
    <row r="31" spans="1:30" ht="32.4">
      <c r="A31" s="11" t="s">
        <v>158</v>
      </c>
      <c r="B31" s="105" t="s">
        <v>193</v>
      </c>
      <c r="C31" s="13" t="s">
        <v>169</v>
      </c>
      <c r="D31" s="13" t="s">
        <v>49</v>
      </c>
      <c r="E31" s="109">
        <v>93379</v>
      </c>
      <c r="F31" s="108" t="s">
        <v>180</v>
      </c>
      <c r="G31" s="107">
        <v>46.06</v>
      </c>
      <c r="H31" s="14">
        <v>0</v>
      </c>
      <c r="I31" s="108" t="s">
        <v>187</v>
      </c>
      <c r="J31" s="16">
        <f t="shared" si="16"/>
        <v>1</v>
      </c>
      <c r="K31" s="17">
        <f t="shared" si="17"/>
        <v>46.06</v>
      </c>
      <c r="L31" s="16">
        <f t="shared" si="18"/>
        <v>0</v>
      </c>
      <c r="M31" s="17">
        <f t="shared" si="19"/>
        <v>0</v>
      </c>
      <c r="N31" s="16">
        <f t="shared" si="20"/>
        <v>0</v>
      </c>
      <c r="O31" s="17">
        <f t="shared" si="21"/>
        <v>0</v>
      </c>
      <c r="P31" s="17">
        <f t="shared" si="22"/>
        <v>0</v>
      </c>
      <c r="Q31" s="16">
        <f t="shared" si="23"/>
        <v>0</v>
      </c>
      <c r="R31" s="16">
        <v>1</v>
      </c>
      <c r="S31" s="18">
        <v>0</v>
      </c>
      <c r="T31" s="19">
        <f t="shared" si="24"/>
        <v>0</v>
      </c>
      <c r="U31" s="20">
        <f t="shared" si="25"/>
        <v>0</v>
      </c>
      <c r="V31" s="19">
        <f t="shared" si="26"/>
        <v>1</v>
      </c>
      <c r="W31" s="20">
        <f t="shared" si="27"/>
        <v>1</v>
      </c>
      <c r="X31" s="21">
        <f t="shared" si="28"/>
        <v>2</v>
      </c>
    </row>
    <row r="32" spans="1:30" ht="32.4">
      <c r="A32" s="11" t="s">
        <v>158</v>
      </c>
      <c r="B32" s="105" t="s">
        <v>194</v>
      </c>
      <c r="C32" s="13" t="s">
        <v>169</v>
      </c>
      <c r="D32" s="13" t="s">
        <v>49</v>
      </c>
      <c r="E32" s="109">
        <v>19780</v>
      </c>
      <c r="F32" s="108" t="s">
        <v>180</v>
      </c>
      <c r="G32" s="107">
        <v>609.79999999999995</v>
      </c>
      <c r="H32" s="14">
        <v>0</v>
      </c>
      <c r="I32" s="108"/>
      <c r="J32" s="16">
        <f t="shared" si="16"/>
        <v>1</v>
      </c>
      <c r="K32" s="17">
        <f t="shared" si="17"/>
        <v>609.79999999999995</v>
      </c>
      <c r="L32" s="16">
        <f t="shared" si="18"/>
        <v>0</v>
      </c>
      <c r="M32" s="17">
        <f t="shared" si="19"/>
        <v>0</v>
      </c>
      <c r="N32" s="16">
        <f t="shared" si="20"/>
        <v>0</v>
      </c>
      <c r="O32" s="17">
        <f t="shared" si="21"/>
        <v>0</v>
      </c>
      <c r="P32" s="17">
        <f t="shared" si="22"/>
        <v>0</v>
      </c>
      <c r="Q32" s="16">
        <f t="shared" si="23"/>
        <v>0</v>
      </c>
      <c r="R32" s="16">
        <v>1</v>
      </c>
      <c r="S32" s="18">
        <v>0</v>
      </c>
      <c r="T32" s="19">
        <f t="shared" si="24"/>
        <v>0</v>
      </c>
      <c r="U32" s="20">
        <f t="shared" si="25"/>
        <v>0</v>
      </c>
      <c r="V32" s="19">
        <f t="shared" si="26"/>
        <v>1</v>
      </c>
      <c r="W32" s="20">
        <f t="shared" si="27"/>
        <v>1</v>
      </c>
      <c r="X32" s="21">
        <f t="shared" si="28"/>
        <v>2</v>
      </c>
    </row>
    <row r="33" spans="1:30" ht="32.4">
      <c r="A33" s="11" t="s">
        <v>158</v>
      </c>
      <c r="B33" s="105" t="s">
        <v>195</v>
      </c>
      <c r="C33" s="13" t="s">
        <v>169</v>
      </c>
      <c r="D33" s="13" t="s">
        <v>49</v>
      </c>
      <c r="E33" s="109">
        <v>56644</v>
      </c>
      <c r="F33" s="108" t="s">
        <v>180</v>
      </c>
      <c r="G33" s="107">
        <v>120.6</v>
      </c>
      <c r="H33" s="14">
        <v>0</v>
      </c>
      <c r="I33" s="108" t="s">
        <v>185</v>
      </c>
      <c r="J33" s="16">
        <f t="shared" si="16"/>
        <v>1</v>
      </c>
      <c r="K33" s="17">
        <f t="shared" si="17"/>
        <v>120.6</v>
      </c>
      <c r="L33" s="16">
        <f t="shared" si="18"/>
        <v>0</v>
      </c>
      <c r="M33" s="17">
        <f t="shared" si="19"/>
        <v>0</v>
      </c>
      <c r="N33" s="16">
        <f t="shared" si="20"/>
        <v>0</v>
      </c>
      <c r="O33" s="17">
        <f t="shared" si="21"/>
        <v>0</v>
      </c>
      <c r="P33" s="17">
        <f t="shared" si="22"/>
        <v>0</v>
      </c>
      <c r="Q33" s="16">
        <f t="shared" si="23"/>
        <v>0</v>
      </c>
      <c r="R33" s="16">
        <v>1</v>
      </c>
      <c r="S33" s="18">
        <v>0</v>
      </c>
      <c r="T33" s="19">
        <f t="shared" si="24"/>
        <v>0</v>
      </c>
      <c r="U33" s="20">
        <f t="shared" si="25"/>
        <v>0</v>
      </c>
      <c r="V33" s="19">
        <f t="shared" si="26"/>
        <v>1</v>
      </c>
      <c r="W33" s="20">
        <f t="shared" si="27"/>
        <v>1</v>
      </c>
      <c r="X33" s="21">
        <f t="shared" si="28"/>
        <v>2</v>
      </c>
    </row>
    <row r="34" spans="1:30" ht="48.6">
      <c r="A34" s="11" t="s">
        <v>158</v>
      </c>
      <c r="B34" s="105" t="s">
        <v>196</v>
      </c>
      <c r="C34" s="13" t="s">
        <v>169</v>
      </c>
      <c r="D34" s="13" t="s">
        <v>49</v>
      </c>
      <c r="E34" s="109">
        <v>26151</v>
      </c>
      <c r="F34" s="108" t="s">
        <v>201</v>
      </c>
      <c r="G34" s="107">
        <v>4188.74</v>
      </c>
      <c r="H34" s="14">
        <v>0</v>
      </c>
      <c r="I34" s="108" t="s">
        <v>187</v>
      </c>
      <c r="J34" s="16">
        <f t="shared" si="16"/>
        <v>1</v>
      </c>
      <c r="K34" s="17">
        <f t="shared" si="17"/>
        <v>4188.74</v>
      </c>
      <c r="L34" s="16">
        <f t="shared" si="18"/>
        <v>0</v>
      </c>
      <c r="M34" s="17">
        <f t="shared" si="19"/>
        <v>0</v>
      </c>
      <c r="N34" s="16">
        <f t="shared" si="20"/>
        <v>0</v>
      </c>
      <c r="O34" s="17">
        <f t="shared" si="21"/>
        <v>0</v>
      </c>
      <c r="P34" s="17">
        <f t="shared" si="22"/>
        <v>0</v>
      </c>
      <c r="Q34" s="16">
        <f t="shared" si="23"/>
        <v>0</v>
      </c>
      <c r="R34" s="16">
        <v>1</v>
      </c>
      <c r="S34" s="18">
        <v>0</v>
      </c>
      <c r="T34" s="19">
        <f t="shared" si="24"/>
        <v>0</v>
      </c>
      <c r="U34" s="20">
        <f t="shared" si="25"/>
        <v>0</v>
      </c>
      <c r="V34" s="19">
        <f t="shared" si="26"/>
        <v>1</v>
      </c>
      <c r="W34" s="20">
        <f t="shared" si="27"/>
        <v>1</v>
      </c>
      <c r="X34" s="21">
        <f t="shared" si="28"/>
        <v>2</v>
      </c>
    </row>
    <row r="35" spans="1:30" ht="33">
      <c r="A35" s="11" t="s">
        <v>158</v>
      </c>
      <c r="B35" s="105" t="s">
        <v>197</v>
      </c>
      <c r="C35" s="13" t="s">
        <v>169</v>
      </c>
      <c r="D35" s="13" t="s">
        <v>49</v>
      </c>
      <c r="E35" s="109">
        <v>46318</v>
      </c>
      <c r="F35" s="108" t="s">
        <v>183</v>
      </c>
      <c r="G35" s="107">
        <v>499.99</v>
      </c>
      <c r="H35" s="14">
        <v>0</v>
      </c>
      <c r="I35" s="106"/>
      <c r="J35" s="16">
        <f t="shared" si="16"/>
        <v>1</v>
      </c>
      <c r="K35" s="17">
        <f t="shared" si="17"/>
        <v>499.99</v>
      </c>
      <c r="L35" s="16">
        <f t="shared" si="18"/>
        <v>0</v>
      </c>
      <c r="M35" s="17">
        <f t="shared" si="19"/>
        <v>0</v>
      </c>
      <c r="N35" s="16">
        <f t="shared" si="20"/>
        <v>0</v>
      </c>
      <c r="O35" s="17">
        <f t="shared" si="21"/>
        <v>0</v>
      </c>
      <c r="P35" s="17">
        <f t="shared" si="22"/>
        <v>0</v>
      </c>
      <c r="Q35" s="16">
        <f t="shared" si="23"/>
        <v>0</v>
      </c>
      <c r="R35" s="16">
        <v>1</v>
      </c>
      <c r="S35" s="18">
        <v>0</v>
      </c>
      <c r="T35" s="19">
        <f t="shared" si="24"/>
        <v>0</v>
      </c>
      <c r="U35" s="20">
        <f t="shared" si="25"/>
        <v>0</v>
      </c>
      <c r="V35" s="19">
        <f t="shared" si="26"/>
        <v>1</v>
      </c>
      <c r="W35" s="20">
        <f t="shared" si="27"/>
        <v>1</v>
      </c>
      <c r="X35" s="21">
        <f t="shared" si="28"/>
        <v>2</v>
      </c>
    </row>
    <row r="36" spans="1:30" ht="33">
      <c r="A36" s="11" t="s">
        <v>158</v>
      </c>
      <c r="B36" s="105" t="s">
        <v>198</v>
      </c>
      <c r="C36" s="13" t="s">
        <v>169</v>
      </c>
      <c r="D36" s="13" t="s">
        <v>49</v>
      </c>
      <c r="E36" s="109">
        <v>29656</v>
      </c>
      <c r="F36" s="108" t="s">
        <v>183</v>
      </c>
      <c r="G36" s="107">
        <v>0</v>
      </c>
      <c r="H36" s="14">
        <v>0</v>
      </c>
      <c r="I36" s="106"/>
      <c r="J36" s="16">
        <f t="shared" si="16"/>
        <v>0</v>
      </c>
      <c r="K36" s="17">
        <f t="shared" si="17"/>
        <v>0</v>
      </c>
      <c r="L36" s="16">
        <f t="shared" si="18"/>
        <v>0</v>
      </c>
      <c r="M36" s="17">
        <f t="shared" si="19"/>
        <v>0</v>
      </c>
      <c r="N36" s="16">
        <f t="shared" si="20"/>
        <v>0</v>
      </c>
      <c r="O36" s="17">
        <f t="shared" si="21"/>
        <v>0</v>
      </c>
      <c r="P36" s="17">
        <f t="shared" si="22"/>
        <v>0</v>
      </c>
      <c r="Q36" s="16">
        <f t="shared" si="23"/>
        <v>1</v>
      </c>
      <c r="R36" s="16">
        <v>1</v>
      </c>
      <c r="S36" s="18">
        <v>0</v>
      </c>
      <c r="T36" s="19">
        <f t="shared" si="24"/>
        <v>1</v>
      </c>
      <c r="U36" s="20">
        <f t="shared" si="25"/>
        <v>1</v>
      </c>
      <c r="V36" s="19">
        <f t="shared" si="26"/>
        <v>1</v>
      </c>
      <c r="W36" s="20">
        <f t="shared" si="27"/>
        <v>1</v>
      </c>
      <c r="X36" s="21">
        <f t="shared" si="28"/>
        <v>4</v>
      </c>
    </row>
    <row r="37" spans="1:30" ht="32.4">
      <c r="A37" s="11" t="s">
        <v>158</v>
      </c>
      <c r="B37" s="105" t="s">
        <v>199</v>
      </c>
      <c r="C37" s="13" t="s">
        <v>169</v>
      </c>
      <c r="D37" s="13" t="s">
        <v>49</v>
      </c>
      <c r="E37" s="109">
        <v>63187</v>
      </c>
      <c r="F37" s="108" t="s">
        <v>180</v>
      </c>
      <c r="G37" s="107">
        <v>2260.3000000000002</v>
      </c>
      <c r="H37" s="14">
        <v>0</v>
      </c>
      <c r="I37" s="108"/>
      <c r="J37" s="16">
        <f t="shared" si="16"/>
        <v>1</v>
      </c>
      <c r="K37" s="17">
        <f t="shared" si="17"/>
        <v>2260.3000000000002</v>
      </c>
      <c r="L37" s="16">
        <f t="shared" si="18"/>
        <v>0</v>
      </c>
      <c r="M37" s="17">
        <f t="shared" si="19"/>
        <v>0</v>
      </c>
      <c r="N37" s="16">
        <f t="shared" si="20"/>
        <v>0</v>
      </c>
      <c r="O37" s="17">
        <f t="shared" si="21"/>
        <v>0</v>
      </c>
      <c r="P37" s="17">
        <f t="shared" si="22"/>
        <v>0</v>
      </c>
      <c r="Q37" s="16">
        <f t="shared" si="23"/>
        <v>0</v>
      </c>
      <c r="R37" s="16">
        <v>1</v>
      </c>
      <c r="S37" s="18">
        <v>0</v>
      </c>
      <c r="T37" s="19">
        <f t="shared" si="24"/>
        <v>0</v>
      </c>
      <c r="U37" s="20">
        <f t="shared" si="25"/>
        <v>0</v>
      </c>
      <c r="V37" s="19">
        <f t="shared" si="26"/>
        <v>1</v>
      </c>
      <c r="W37" s="20">
        <f t="shared" si="27"/>
        <v>1</v>
      </c>
      <c r="X37" s="21">
        <f t="shared" si="28"/>
        <v>2</v>
      </c>
    </row>
    <row r="38" spans="1:30" ht="48.6">
      <c r="A38" s="11" t="s">
        <v>158</v>
      </c>
      <c r="B38" s="105" t="s">
        <v>200</v>
      </c>
      <c r="C38" s="13" t="s">
        <v>169</v>
      </c>
      <c r="D38" s="13" t="s">
        <v>49</v>
      </c>
      <c r="E38" s="109">
        <v>71800</v>
      </c>
      <c r="F38" s="108" t="s">
        <v>179</v>
      </c>
      <c r="G38" s="107">
        <v>7491.84</v>
      </c>
      <c r="H38" s="14">
        <v>0</v>
      </c>
      <c r="I38" s="108"/>
      <c r="J38" s="16">
        <f>IF(AND(G38&gt;0)*(H38=0),1,0)</f>
        <v>1</v>
      </c>
      <c r="K38" s="17">
        <f>IF(J38=1,G38,0)</f>
        <v>7491.84</v>
      </c>
      <c r="L38" s="16">
        <f>IF(AND(H38&gt;0)*(G38=0),1,0)</f>
        <v>0</v>
      </c>
      <c r="M38" s="17">
        <f>IF(L38=1,H38,0)</f>
        <v>0</v>
      </c>
      <c r="N38" s="16">
        <f>IF(AND(G38=" ")*(H38=" "),0,IF(AND(G38&gt;0)*(H38&gt;0),1,0))</f>
        <v>0</v>
      </c>
      <c r="O38" s="17">
        <f>IF(N38=1,G38,0)</f>
        <v>0</v>
      </c>
      <c r="P38" s="17">
        <f>IF(N38=1,H38,0)</f>
        <v>0</v>
      </c>
      <c r="Q38" s="16">
        <f>IF(AND(G38=0)*(H38=0),1,0)</f>
        <v>0</v>
      </c>
      <c r="R38" s="16">
        <v>1</v>
      </c>
      <c r="S38" s="18">
        <v>0</v>
      </c>
      <c r="T38" s="19">
        <f>IF(G38&lt;&gt;0,0,1)</f>
        <v>0</v>
      </c>
      <c r="U38" s="20">
        <f>IF(G38&gt;0,0,1)</f>
        <v>0</v>
      </c>
      <c r="V38" s="19">
        <f>IF(H38&lt;&gt;0,0,1)</f>
        <v>1</v>
      </c>
      <c r="W38" s="20">
        <f>IF(H38&gt;0,0,1)</f>
        <v>1</v>
      </c>
      <c r="X38" s="21">
        <f>IF(E38=0,0,SUM(T38:W38))</f>
        <v>2</v>
      </c>
    </row>
    <row r="39" spans="1:30" ht="16.8">
      <c r="A39" s="48"/>
      <c r="B39" s="38"/>
      <c r="C39" s="39"/>
      <c r="D39" s="39"/>
      <c r="E39" s="39"/>
      <c r="F39" s="39"/>
      <c r="G39" s="40"/>
      <c r="H39" s="40"/>
      <c r="I39" s="41"/>
      <c r="J39" s="42">
        <f t="shared" ref="J39:S39" si="29">SUM(J28:J38)</f>
        <v>10</v>
      </c>
      <c r="K39" s="43">
        <f t="shared" si="29"/>
        <v>18539.87</v>
      </c>
      <c r="L39" s="42">
        <f t="shared" si="29"/>
        <v>0</v>
      </c>
      <c r="M39" s="43">
        <f t="shared" si="29"/>
        <v>0</v>
      </c>
      <c r="N39" s="42">
        <f t="shared" si="29"/>
        <v>0</v>
      </c>
      <c r="O39" s="43">
        <f t="shared" si="29"/>
        <v>0</v>
      </c>
      <c r="P39" s="43">
        <f t="shared" si="29"/>
        <v>0</v>
      </c>
      <c r="Q39" s="42">
        <f t="shared" si="29"/>
        <v>1</v>
      </c>
      <c r="R39" s="42">
        <f t="shared" si="29"/>
        <v>11</v>
      </c>
      <c r="S39" s="44">
        <f t="shared" si="29"/>
        <v>0</v>
      </c>
      <c r="T39" s="45"/>
      <c r="U39" s="46"/>
      <c r="V39" s="45"/>
      <c r="W39" s="46"/>
      <c r="X39" s="45"/>
    </row>
    <row r="40" spans="1:30" ht="16.8">
      <c r="J40" s="41"/>
      <c r="K40" s="41"/>
      <c r="L40" s="41"/>
      <c r="M40" s="41"/>
      <c r="N40" s="41"/>
      <c r="O40" s="41"/>
      <c r="P40" s="41"/>
      <c r="Q40" s="41"/>
      <c r="R40" s="41"/>
      <c r="S40" s="41"/>
    </row>
    <row r="41" spans="1:30" ht="29.25" customHeight="1">
      <c r="A41" s="120" t="s">
        <v>159</v>
      </c>
      <c r="B41" s="130"/>
      <c r="C41" s="130"/>
      <c r="D41" s="130"/>
      <c r="E41" s="130"/>
      <c r="F41" s="130"/>
      <c r="G41" s="130"/>
      <c r="H41" s="130"/>
      <c r="I41" s="130"/>
      <c r="J41" s="2"/>
      <c r="K41" s="2"/>
      <c r="L41" s="2"/>
      <c r="M41" s="1"/>
    </row>
    <row r="42" spans="1:30" ht="29.25" customHeight="1">
      <c r="A42" s="144" t="s">
        <v>160</v>
      </c>
      <c r="B42" s="146"/>
      <c r="C42" s="146"/>
      <c r="D42" s="146"/>
      <c r="E42" s="146"/>
      <c r="F42" s="146"/>
      <c r="G42" s="146"/>
      <c r="H42" s="146"/>
      <c r="I42" s="146"/>
      <c r="J42" s="2"/>
      <c r="K42" s="2"/>
      <c r="L42" s="2"/>
      <c r="M42" s="1"/>
    </row>
    <row r="43" spans="1:30" s="10" customFormat="1" ht="29.25" customHeight="1">
      <c r="A43" s="3" t="s">
        <v>0</v>
      </c>
      <c r="B43" s="4" t="s">
        <v>1</v>
      </c>
      <c r="C43" s="5" t="s">
        <v>2</v>
      </c>
      <c r="D43" s="5" t="s">
        <v>3</v>
      </c>
      <c r="E43" s="5" t="s">
        <v>4</v>
      </c>
      <c r="F43" s="5" t="s">
        <v>41</v>
      </c>
      <c r="G43" s="6" t="s">
        <v>5</v>
      </c>
      <c r="H43" s="7" t="s">
        <v>6</v>
      </c>
      <c r="I43" s="5" t="s">
        <v>184</v>
      </c>
      <c r="J43" s="8" t="s">
        <v>8</v>
      </c>
      <c r="K43" s="8" t="s">
        <v>9</v>
      </c>
      <c r="L43" s="8" t="s">
        <v>10</v>
      </c>
      <c r="M43" s="8" t="s">
        <v>11</v>
      </c>
      <c r="N43" s="8" t="s">
        <v>12</v>
      </c>
      <c r="O43" s="8" t="s">
        <v>13</v>
      </c>
      <c r="P43" s="8" t="s">
        <v>14</v>
      </c>
      <c r="Q43" s="8" t="s">
        <v>15</v>
      </c>
      <c r="R43" s="8" t="s">
        <v>16</v>
      </c>
      <c r="S43" s="9" t="s">
        <v>17</v>
      </c>
      <c r="T43" s="124" t="s">
        <v>18</v>
      </c>
      <c r="U43" s="125"/>
      <c r="V43" s="125"/>
      <c r="W43" s="125"/>
      <c r="X43" s="126"/>
      <c r="Y43"/>
      <c r="Z43"/>
      <c r="AA43"/>
      <c r="AB43"/>
      <c r="AC43"/>
      <c r="AD43"/>
    </row>
    <row r="44" spans="1:30" ht="49.2">
      <c r="A44" s="11" t="s">
        <v>161</v>
      </c>
      <c r="B44" s="12">
        <v>41860</v>
      </c>
      <c r="C44" s="13" t="s">
        <v>169</v>
      </c>
      <c r="D44" s="13" t="s">
        <v>49</v>
      </c>
      <c r="E44" s="13">
        <v>45392</v>
      </c>
      <c r="F44" s="104" t="s">
        <v>202</v>
      </c>
      <c r="G44" s="63">
        <v>2744.25</v>
      </c>
      <c r="H44" s="63">
        <v>0</v>
      </c>
      <c r="I44" s="15"/>
      <c r="J44" s="16">
        <f>IF(AND(G44&gt;0)*(H44=0),1,0)</f>
        <v>1</v>
      </c>
      <c r="K44" s="17">
        <f>IF(J44=1,G44,0)</f>
        <v>2744.25</v>
      </c>
      <c r="L44" s="16">
        <f>IF(AND(H44&gt;0)*(G44=0),1,0)</f>
        <v>0</v>
      </c>
      <c r="M44" s="17">
        <f>IF(L44=1,H44,0)</f>
        <v>0</v>
      </c>
      <c r="N44" s="16">
        <f>IF(AND(G44=" ")*(H44=" "),0,IF(AND(G44&gt;0)*(H44&gt;0),1,0))</f>
        <v>0</v>
      </c>
      <c r="O44" s="17">
        <f>IF(N44=1,G44,0)</f>
        <v>0</v>
      </c>
      <c r="P44" s="17">
        <f>IF(N44=1,H44,0)</f>
        <v>0</v>
      </c>
      <c r="Q44" s="16">
        <f>IF(AND(G44=0)*(H44=0),1,0)</f>
        <v>0</v>
      </c>
      <c r="R44" s="16">
        <f>IF(E44&gt;0,1,0)</f>
        <v>1</v>
      </c>
      <c r="S44" s="18">
        <v>0</v>
      </c>
      <c r="T44" s="19">
        <f>IF(G44&lt;&gt;0,0,1)</f>
        <v>0</v>
      </c>
      <c r="U44" s="20">
        <f>IF(G44&gt;0,0,1)</f>
        <v>0</v>
      </c>
      <c r="V44" s="19">
        <f>IF(H44&lt;&gt;0,0,1)</f>
        <v>1</v>
      </c>
      <c r="W44" s="20">
        <f>IF(H44&gt;0,0,1)</f>
        <v>1</v>
      </c>
      <c r="X44" s="21">
        <f>IF(E44=0,0,SUM(T44:W44))</f>
        <v>2</v>
      </c>
    </row>
    <row r="45" spans="1:30" ht="32.4">
      <c r="A45" s="11" t="s">
        <v>161</v>
      </c>
      <c r="B45" s="12">
        <v>41957</v>
      </c>
      <c r="C45" s="13" t="s">
        <v>169</v>
      </c>
      <c r="D45" s="13" t="s">
        <v>49</v>
      </c>
      <c r="E45" s="13">
        <v>27384</v>
      </c>
      <c r="F45" s="104" t="s">
        <v>180</v>
      </c>
      <c r="G45" s="63">
        <v>10.15</v>
      </c>
      <c r="H45" s="63">
        <v>0</v>
      </c>
      <c r="I45" s="104" t="s">
        <v>187</v>
      </c>
      <c r="J45" s="16">
        <f t="shared" ref="J45:J54" si="30">IF(AND(G45&gt;0)*(H45=0),1,0)</f>
        <v>1</v>
      </c>
      <c r="K45" s="17">
        <f t="shared" ref="K45:K54" si="31">IF(J45=1,G45,0)</f>
        <v>10.15</v>
      </c>
      <c r="L45" s="16">
        <f t="shared" ref="L45:L55" si="32">IF(AND(H45&gt;0)*(G45=0),1,0)</f>
        <v>0</v>
      </c>
      <c r="M45" s="17">
        <f t="shared" ref="M45:M55" si="33">IF(L45=1,H45,0)</f>
        <v>0</v>
      </c>
      <c r="N45" s="16">
        <f t="shared" ref="N45:N55" si="34">IF(AND(G45=" ")*(H45=" "),0,IF(AND(G45&gt;0)*(H45&gt;0),1,0))</f>
        <v>0</v>
      </c>
      <c r="O45" s="17">
        <f t="shared" ref="O45:O55" si="35">IF(N45=1,G45,0)</f>
        <v>0</v>
      </c>
      <c r="P45" s="17">
        <f t="shared" ref="P45:P55" si="36">IF(N45=1,H45,0)</f>
        <v>0</v>
      </c>
      <c r="Q45" s="16">
        <f t="shared" ref="Q45:Q55" si="37">IF(AND(G45=0)*(H45=0),1,0)</f>
        <v>0</v>
      </c>
      <c r="R45" s="16">
        <f t="shared" ref="R45:R55" si="38">IF(E45&gt;0,1,0)</f>
        <v>1</v>
      </c>
      <c r="S45" s="18">
        <v>0</v>
      </c>
      <c r="T45" s="19">
        <f t="shared" ref="T45:T55" si="39">IF(G45&lt;&gt;0,0,1)</f>
        <v>0</v>
      </c>
      <c r="U45" s="20">
        <f t="shared" ref="U45:U55" si="40">IF(G45&gt;0,0,1)</f>
        <v>0</v>
      </c>
      <c r="V45" s="19">
        <f t="shared" ref="V45:V55" si="41">IF(H45&lt;&gt;0,0,1)</f>
        <v>1</v>
      </c>
      <c r="W45" s="20">
        <f t="shared" ref="W45:W55" si="42">IF(H45&gt;0,0,1)</f>
        <v>1</v>
      </c>
      <c r="X45" s="21">
        <f t="shared" ref="X45:X55" si="43">IF(E45=0,0,SUM(T45:W45))</f>
        <v>2</v>
      </c>
    </row>
    <row r="46" spans="1:30" ht="32.4">
      <c r="A46" s="11" t="s">
        <v>161</v>
      </c>
      <c r="B46" s="12">
        <v>41900</v>
      </c>
      <c r="C46" s="13" t="s">
        <v>169</v>
      </c>
      <c r="D46" s="13" t="s">
        <v>49</v>
      </c>
      <c r="E46" s="13">
        <v>19669</v>
      </c>
      <c r="F46" s="104" t="s">
        <v>180</v>
      </c>
      <c r="G46" s="63">
        <f>719.42-46.81</f>
        <v>672.6099999999999</v>
      </c>
      <c r="H46" s="63">
        <v>0</v>
      </c>
      <c r="I46" s="104" t="s">
        <v>185</v>
      </c>
      <c r="J46" s="16">
        <f t="shared" si="30"/>
        <v>1</v>
      </c>
      <c r="K46" s="17">
        <f t="shared" si="31"/>
        <v>672.6099999999999</v>
      </c>
      <c r="L46" s="16">
        <f t="shared" si="32"/>
        <v>0</v>
      </c>
      <c r="M46" s="17">
        <f t="shared" si="33"/>
        <v>0</v>
      </c>
      <c r="N46" s="16">
        <f t="shared" si="34"/>
        <v>0</v>
      </c>
      <c r="O46" s="17">
        <f t="shared" si="35"/>
        <v>0</v>
      </c>
      <c r="P46" s="17">
        <f t="shared" si="36"/>
        <v>0</v>
      </c>
      <c r="Q46" s="16">
        <f t="shared" si="37"/>
        <v>0</v>
      </c>
      <c r="R46" s="16">
        <f t="shared" si="38"/>
        <v>1</v>
      </c>
      <c r="S46" s="18">
        <v>0</v>
      </c>
      <c r="T46" s="19">
        <f t="shared" si="39"/>
        <v>0</v>
      </c>
      <c r="U46" s="20">
        <f t="shared" si="40"/>
        <v>0</v>
      </c>
      <c r="V46" s="19">
        <f t="shared" si="41"/>
        <v>1</v>
      </c>
      <c r="W46" s="20">
        <f t="shared" si="42"/>
        <v>1</v>
      </c>
      <c r="X46" s="21">
        <f t="shared" si="43"/>
        <v>2</v>
      </c>
    </row>
    <row r="47" spans="1:30" ht="65.400000000000006">
      <c r="A47" s="11" t="s">
        <v>161</v>
      </c>
      <c r="B47" s="12">
        <v>41899</v>
      </c>
      <c r="C47" s="13" t="s">
        <v>169</v>
      </c>
      <c r="D47" s="13" t="s">
        <v>49</v>
      </c>
      <c r="E47" s="13">
        <v>20015</v>
      </c>
      <c r="F47" s="104" t="s">
        <v>182</v>
      </c>
      <c r="G47" s="103">
        <v>806.07</v>
      </c>
      <c r="H47" s="63">
        <v>0</v>
      </c>
      <c r="I47" s="15"/>
      <c r="J47" s="16">
        <f t="shared" si="30"/>
        <v>1</v>
      </c>
      <c r="K47" s="17">
        <f t="shared" si="31"/>
        <v>806.07</v>
      </c>
      <c r="L47" s="16">
        <f t="shared" si="32"/>
        <v>0</v>
      </c>
      <c r="M47" s="17">
        <f t="shared" si="33"/>
        <v>0</v>
      </c>
      <c r="N47" s="16">
        <f t="shared" si="34"/>
        <v>0</v>
      </c>
      <c r="O47" s="17">
        <f t="shared" si="35"/>
        <v>0</v>
      </c>
      <c r="P47" s="17">
        <f t="shared" si="36"/>
        <v>0</v>
      </c>
      <c r="Q47" s="16">
        <f t="shared" si="37"/>
        <v>0</v>
      </c>
      <c r="R47" s="16">
        <f t="shared" si="38"/>
        <v>1</v>
      </c>
      <c r="S47" s="18">
        <v>0</v>
      </c>
      <c r="T47" s="19">
        <f t="shared" si="39"/>
        <v>0</v>
      </c>
      <c r="U47" s="20">
        <f t="shared" si="40"/>
        <v>0</v>
      </c>
      <c r="V47" s="19">
        <f t="shared" si="41"/>
        <v>1</v>
      </c>
      <c r="W47" s="20">
        <f t="shared" si="42"/>
        <v>1</v>
      </c>
      <c r="X47" s="21">
        <f t="shared" si="43"/>
        <v>2</v>
      </c>
    </row>
    <row r="48" spans="1:30" ht="32.4">
      <c r="A48" s="11" t="s">
        <v>161</v>
      </c>
      <c r="B48" s="12">
        <v>41899</v>
      </c>
      <c r="C48" s="13" t="s">
        <v>169</v>
      </c>
      <c r="D48" s="13" t="s">
        <v>49</v>
      </c>
      <c r="E48" s="13">
        <v>20013</v>
      </c>
      <c r="F48" s="104" t="s">
        <v>180</v>
      </c>
      <c r="G48" s="103">
        <v>0</v>
      </c>
      <c r="H48" s="63">
        <v>0</v>
      </c>
      <c r="I48" s="104"/>
      <c r="J48" s="16">
        <f t="shared" si="30"/>
        <v>0</v>
      </c>
      <c r="K48" s="17">
        <f t="shared" si="31"/>
        <v>0</v>
      </c>
      <c r="L48" s="16">
        <f t="shared" si="32"/>
        <v>0</v>
      </c>
      <c r="M48" s="17">
        <f t="shared" si="33"/>
        <v>0</v>
      </c>
      <c r="N48" s="16">
        <f t="shared" si="34"/>
        <v>0</v>
      </c>
      <c r="O48" s="17">
        <f t="shared" si="35"/>
        <v>0</v>
      </c>
      <c r="P48" s="17">
        <f t="shared" si="36"/>
        <v>0</v>
      </c>
      <c r="Q48" s="16">
        <f t="shared" si="37"/>
        <v>1</v>
      </c>
      <c r="R48" s="16">
        <f t="shared" si="38"/>
        <v>1</v>
      </c>
      <c r="S48" s="18">
        <v>0</v>
      </c>
      <c r="T48" s="19">
        <f t="shared" si="39"/>
        <v>1</v>
      </c>
      <c r="U48" s="20">
        <f t="shared" si="40"/>
        <v>1</v>
      </c>
      <c r="V48" s="19">
        <f t="shared" si="41"/>
        <v>1</v>
      </c>
      <c r="W48" s="20">
        <f t="shared" si="42"/>
        <v>1</v>
      </c>
      <c r="X48" s="21">
        <f t="shared" si="43"/>
        <v>4</v>
      </c>
    </row>
    <row r="49" spans="1:30" ht="49.2">
      <c r="A49" s="11" t="s">
        <v>161</v>
      </c>
      <c r="B49" s="12">
        <v>41918</v>
      </c>
      <c r="C49" s="13" t="s">
        <v>169</v>
      </c>
      <c r="D49" s="13" t="s">
        <v>49</v>
      </c>
      <c r="E49" s="13">
        <v>36734</v>
      </c>
      <c r="F49" s="104" t="s">
        <v>203</v>
      </c>
      <c r="G49" s="103">
        <v>729.95</v>
      </c>
      <c r="H49" s="63">
        <v>0</v>
      </c>
      <c r="I49" s="15"/>
      <c r="J49" s="16">
        <f t="shared" si="30"/>
        <v>1</v>
      </c>
      <c r="K49" s="17">
        <f t="shared" si="31"/>
        <v>729.95</v>
      </c>
      <c r="L49" s="16">
        <f t="shared" si="32"/>
        <v>0</v>
      </c>
      <c r="M49" s="17">
        <f t="shared" si="33"/>
        <v>0</v>
      </c>
      <c r="N49" s="16">
        <f t="shared" si="34"/>
        <v>0</v>
      </c>
      <c r="O49" s="17">
        <f t="shared" si="35"/>
        <v>0</v>
      </c>
      <c r="P49" s="17">
        <f t="shared" si="36"/>
        <v>0</v>
      </c>
      <c r="Q49" s="16">
        <f t="shared" si="37"/>
        <v>0</v>
      </c>
      <c r="R49" s="16">
        <f t="shared" si="38"/>
        <v>1</v>
      </c>
      <c r="S49" s="18">
        <v>0</v>
      </c>
      <c r="T49" s="19">
        <f t="shared" si="39"/>
        <v>0</v>
      </c>
      <c r="U49" s="20">
        <f t="shared" si="40"/>
        <v>0</v>
      </c>
      <c r="V49" s="19">
        <f t="shared" si="41"/>
        <v>1</v>
      </c>
      <c r="W49" s="20">
        <f t="shared" si="42"/>
        <v>1</v>
      </c>
      <c r="X49" s="21">
        <f t="shared" si="43"/>
        <v>2</v>
      </c>
    </row>
    <row r="50" spans="1:30" ht="32.4">
      <c r="A50" s="11" t="s">
        <v>161</v>
      </c>
      <c r="B50" s="12">
        <v>42051</v>
      </c>
      <c r="C50" s="13" t="s">
        <v>169</v>
      </c>
      <c r="D50" s="13" t="s">
        <v>49</v>
      </c>
      <c r="E50" s="13">
        <v>62809</v>
      </c>
      <c r="F50" s="104" t="s">
        <v>180</v>
      </c>
      <c r="G50" s="103">
        <v>1568</v>
      </c>
      <c r="H50" s="63">
        <v>0</v>
      </c>
      <c r="I50" s="104" t="s">
        <v>186</v>
      </c>
      <c r="J50" s="16">
        <f t="shared" si="30"/>
        <v>1</v>
      </c>
      <c r="K50" s="17">
        <f t="shared" si="31"/>
        <v>1568</v>
      </c>
      <c r="L50" s="16">
        <f t="shared" si="32"/>
        <v>0</v>
      </c>
      <c r="M50" s="17">
        <f t="shared" si="33"/>
        <v>0</v>
      </c>
      <c r="N50" s="16">
        <f t="shared" si="34"/>
        <v>0</v>
      </c>
      <c r="O50" s="17">
        <f t="shared" si="35"/>
        <v>0</v>
      </c>
      <c r="P50" s="17">
        <f t="shared" si="36"/>
        <v>0</v>
      </c>
      <c r="Q50" s="16">
        <f t="shared" si="37"/>
        <v>0</v>
      </c>
      <c r="R50" s="16">
        <f t="shared" si="38"/>
        <v>1</v>
      </c>
      <c r="S50" s="18">
        <v>0</v>
      </c>
      <c r="T50" s="19">
        <f t="shared" si="39"/>
        <v>0</v>
      </c>
      <c r="U50" s="20">
        <f t="shared" si="40"/>
        <v>0</v>
      </c>
      <c r="V50" s="19">
        <f t="shared" si="41"/>
        <v>1</v>
      </c>
      <c r="W50" s="20">
        <f t="shared" si="42"/>
        <v>1</v>
      </c>
      <c r="X50" s="21">
        <f t="shared" si="43"/>
        <v>2</v>
      </c>
    </row>
    <row r="51" spans="1:30" ht="33">
      <c r="A51" s="11" t="s">
        <v>161</v>
      </c>
      <c r="B51" s="12">
        <v>42081</v>
      </c>
      <c r="C51" s="13" t="s">
        <v>169</v>
      </c>
      <c r="D51" s="13" t="s">
        <v>49</v>
      </c>
      <c r="E51" s="13">
        <v>38722</v>
      </c>
      <c r="F51" s="104" t="s">
        <v>183</v>
      </c>
      <c r="G51" s="103">
        <v>0</v>
      </c>
      <c r="H51" s="63">
        <v>0</v>
      </c>
      <c r="I51" s="15"/>
      <c r="J51" s="16">
        <f t="shared" si="30"/>
        <v>0</v>
      </c>
      <c r="K51" s="17">
        <f t="shared" si="31"/>
        <v>0</v>
      </c>
      <c r="L51" s="16">
        <f t="shared" si="32"/>
        <v>0</v>
      </c>
      <c r="M51" s="17">
        <f t="shared" si="33"/>
        <v>0</v>
      </c>
      <c r="N51" s="16">
        <f t="shared" si="34"/>
        <v>0</v>
      </c>
      <c r="O51" s="17">
        <f t="shared" si="35"/>
        <v>0</v>
      </c>
      <c r="P51" s="17">
        <f t="shared" si="36"/>
        <v>0</v>
      </c>
      <c r="Q51" s="16">
        <f t="shared" si="37"/>
        <v>1</v>
      </c>
      <c r="R51" s="16">
        <f t="shared" si="38"/>
        <v>1</v>
      </c>
      <c r="S51" s="18">
        <v>0</v>
      </c>
      <c r="T51" s="19">
        <f t="shared" si="39"/>
        <v>1</v>
      </c>
      <c r="U51" s="20">
        <f t="shared" si="40"/>
        <v>1</v>
      </c>
      <c r="V51" s="19">
        <f t="shared" si="41"/>
        <v>1</v>
      </c>
      <c r="W51" s="20">
        <f t="shared" si="42"/>
        <v>1</v>
      </c>
      <c r="X51" s="21">
        <f t="shared" si="43"/>
        <v>4</v>
      </c>
    </row>
    <row r="52" spans="1:30" ht="33">
      <c r="A52" s="11" t="s">
        <v>161</v>
      </c>
      <c r="B52" s="12">
        <v>42062</v>
      </c>
      <c r="C52" s="13" t="s">
        <v>169</v>
      </c>
      <c r="D52" s="13" t="s">
        <v>49</v>
      </c>
      <c r="E52" s="13">
        <v>27395</v>
      </c>
      <c r="F52" s="104" t="s">
        <v>183</v>
      </c>
      <c r="G52" s="103">
        <v>300.67</v>
      </c>
      <c r="H52" s="63">
        <v>0</v>
      </c>
      <c r="I52" s="15"/>
      <c r="J52" s="16">
        <f t="shared" si="30"/>
        <v>1</v>
      </c>
      <c r="K52" s="17">
        <f t="shared" si="31"/>
        <v>300.67</v>
      </c>
      <c r="L52" s="16">
        <f t="shared" si="32"/>
        <v>0</v>
      </c>
      <c r="M52" s="17">
        <f t="shared" si="33"/>
        <v>0</v>
      </c>
      <c r="N52" s="16">
        <f t="shared" si="34"/>
        <v>0</v>
      </c>
      <c r="O52" s="17">
        <f t="shared" si="35"/>
        <v>0</v>
      </c>
      <c r="P52" s="17">
        <f t="shared" si="36"/>
        <v>0</v>
      </c>
      <c r="Q52" s="16">
        <f t="shared" si="37"/>
        <v>0</v>
      </c>
      <c r="R52" s="16">
        <f t="shared" si="38"/>
        <v>1</v>
      </c>
      <c r="S52" s="18">
        <v>0</v>
      </c>
      <c r="T52" s="19">
        <f t="shared" si="39"/>
        <v>0</v>
      </c>
      <c r="U52" s="20">
        <f t="shared" si="40"/>
        <v>0</v>
      </c>
      <c r="V52" s="19">
        <f t="shared" si="41"/>
        <v>1</v>
      </c>
      <c r="W52" s="20">
        <f t="shared" si="42"/>
        <v>1</v>
      </c>
      <c r="X52" s="21">
        <f t="shared" si="43"/>
        <v>2</v>
      </c>
    </row>
    <row r="53" spans="1:30" ht="33">
      <c r="A53" s="11" t="s">
        <v>161</v>
      </c>
      <c r="B53" s="12">
        <v>42117</v>
      </c>
      <c r="C53" s="13" t="s">
        <v>169</v>
      </c>
      <c r="D53" s="13" t="s">
        <v>49</v>
      </c>
      <c r="E53" s="13">
        <v>45765</v>
      </c>
      <c r="F53" s="104" t="s">
        <v>183</v>
      </c>
      <c r="G53" s="103">
        <v>207.46</v>
      </c>
      <c r="H53" s="63">
        <v>0</v>
      </c>
      <c r="I53" s="15"/>
      <c r="J53" s="16">
        <f t="shared" si="30"/>
        <v>1</v>
      </c>
      <c r="K53" s="17">
        <f t="shared" si="31"/>
        <v>207.46</v>
      </c>
      <c r="L53" s="16">
        <f t="shared" si="32"/>
        <v>0</v>
      </c>
      <c r="M53" s="17">
        <f t="shared" si="33"/>
        <v>0</v>
      </c>
      <c r="N53" s="16">
        <f t="shared" si="34"/>
        <v>0</v>
      </c>
      <c r="O53" s="17">
        <f t="shared" si="35"/>
        <v>0</v>
      </c>
      <c r="P53" s="17">
        <f t="shared" si="36"/>
        <v>0</v>
      </c>
      <c r="Q53" s="16">
        <f t="shared" si="37"/>
        <v>0</v>
      </c>
      <c r="R53" s="16">
        <f t="shared" si="38"/>
        <v>1</v>
      </c>
      <c r="S53" s="18">
        <v>0</v>
      </c>
      <c r="T53" s="19">
        <f t="shared" si="39"/>
        <v>0</v>
      </c>
      <c r="U53" s="20">
        <f t="shared" si="40"/>
        <v>0</v>
      </c>
      <c r="V53" s="19">
        <f t="shared" si="41"/>
        <v>1</v>
      </c>
      <c r="W53" s="20">
        <f t="shared" si="42"/>
        <v>1</v>
      </c>
      <c r="X53" s="21">
        <f t="shared" si="43"/>
        <v>2</v>
      </c>
    </row>
    <row r="54" spans="1:30" ht="33">
      <c r="A54" s="11" t="s">
        <v>161</v>
      </c>
      <c r="B54" s="12">
        <v>42114</v>
      </c>
      <c r="C54" s="13" t="s">
        <v>169</v>
      </c>
      <c r="D54" s="13" t="s">
        <v>49</v>
      </c>
      <c r="E54" s="13">
        <v>44266</v>
      </c>
      <c r="F54" s="104" t="s">
        <v>183</v>
      </c>
      <c r="G54" s="103">
        <v>300.67</v>
      </c>
      <c r="H54" s="63">
        <v>0</v>
      </c>
      <c r="I54" s="15"/>
      <c r="J54" s="16">
        <f t="shared" si="30"/>
        <v>1</v>
      </c>
      <c r="K54" s="17">
        <f t="shared" si="31"/>
        <v>300.67</v>
      </c>
      <c r="L54" s="16">
        <f t="shared" si="32"/>
        <v>0</v>
      </c>
      <c r="M54" s="17">
        <f t="shared" si="33"/>
        <v>0</v>
      </c>
      <c r="N54" s="16">
        <f t="shared" si="34"/>
        <v>0</v>
      </c>
      <c r="O54" s="17">
        <f t="shared" si="35"/>
        <v>0</v>
      </c>
      <c r="P54" s="17">
        <f t="shared" si="36"/>
        <v>0</v>
      </c>
      <c r="Q54" s="16">
        <f t="shared" si="37"/>
        <v>0</v>
      </c>
      <c r="R54" s="16">
        <f t="shared" si="38"/>
        <v>1</v>
      </c>
      <c r="S54" s="18">
        <v>0</v>
      </c>
      <c r="T54" s="19">
        <f t="shared" si="39"/>
        <v>0</v>
      </c>
      <c r="U54" s="20">
        <f t="shared" si="40"/>
        <v>0</v>
      </c>
      <c r="V54" s="19">
        <f t="shared" si="41"/>
        <v>1</v>
      </c>
      <c r="W54" s="20">
        <f t="shared" si="42"/>
        <v>1</v>
      </c>
      <c r="X54" s="21">
        <f t="shared" si="43"/>
        <v>2</v>
      </c>
    </row>
    <row r="55" spans="1:30" ht="32.4">
      <c r="A55" s="11" t="s">
        <v>161</v>
      </c>
      <c r="B55" s="12">
        <v>42023</v>
      </c>
      <c r="C55" s="13" t="s">
        <v>169</v>
      </c>
      <c r="D55" s="13" t="s">
        <v>49</v>
      </c>
      <c r="E55" s="13">
        <v>26120</v>
      </c>
      <c r="F55" s="104" t="s">
        <v>180</v>
      </c>
      <c r="G55" s="103">
        <v>-179.5</v>
      </c>
      <c r="H55" s="63">
        <v>0</v>
      </c>
      <c r="I55" s="104" t="s">
        <v>187</v>
      </c>
      <c r="J55" s="16">
        <v>1</v>
      </c>
      <c r="K55" s="17">
        <f>G55</f>
        <v>-179.5</v>
      </c>
      <c r="L55" s="16">
        <f t="shared" si="32"/>
        <v>0</v>
      </c>
      <c r="M55" s="17">
        <f t="shared" si="33"/>
        <v>0</v>
      </c>
      <c r="N55" s="16">
        <f t="shared" si="34"/>
        <v>0</v>
      </c>
      <c r="O55" s="17">
        <f t="shared" si="35"/>
        <v>0</v>
      </c>
      <c r="P55" s="17">
        <f t="shared" si="36"/>
        <v>0</v>
      </c>
      <c r="Q55" s="16">
        <f t="shared" si="37"/>
        <v>0</v>
      </c>
      <c r="R55" s="16">
        <f t="shared" si="38"/>
        <v>1</v>
      </c>
      <c r="S55" s="18">
        <v>0</v>
      </c>
      <c r="T55" s="19">
        <f t="shared" si="39"/>
        <v>0</v>
      </c>
      <c r="U55" s="20">
        <f t="shared" si="40"/>
        <v>1</v>
      </c>
      <c r="V55" s="19">
        <f t="shared" si="41"/>
        <v>1</v>
      </c>
      <c r="W55" s="20">
        <f t="shared" si="42"/>
        <v>1</v>
      </c>
      <c r="X55" s="21">
        <f t="shared" si="43"/>
        <v>3</v>
      </c>
    </row>
    <row r="56" spans="1:30" ht="32.4">
      <c r="A56" s="11" t="s">
        <v>161</v>
      </c>
      <c r="B56" s="12">
        <v>42178</v>
      </c>
      <c r="C56" s="13" t="s">
        <v>169</v>
      </c>
      <c r="D56" s="13" t="s">
        <v>49</v>
      </c>
      <c r="E56" s="13">
        <v>231362</v>
      </c>
      <c r="F56" s="104" t="s">
        <v>180</v>
      </c>
      <c r="G56" s="103">
        <v>274.41000000000003</v>
      </c>
      <c r="H56" s="63">
        <v>0</v>
      </c>
      <c r="I56" s="104" t="s">
        <v>185</v>
      </c>
      <c r="J56" s="16">
        <f>IF(AND(G56&gt;0)*(H56=0),1,0)</f>
        <v>1</v>
      </c>
      <c r="K56" s="17">
        <f>G56</f>
        <v>274.41000000000003</v>
      </c>
      <c r="L56" s="16">
        <f>IF(AND(H56&gt;0)*(G56=0),1,0)</f>
        <v>0</v>
      </c>
      <c r="M56" s="17">
        <f>IF(L56=1,H56,0)</f>
        <v>0</v>
      </c>
      <c r="N56" s="16">
        <f>IF(AND(G56=" ")*(H56=" "),0,IF(AND(G56&gt;0)*(H56&gt;0),1,0))</f>
        <v>0</v>
      </c>
      <c r="O56" s="17">
        <f>IF(N56=1,G56,0)</f>
        <v>0</v>
      </c>
      <c r="P56" s="17">
        <f>IF(N56=1,H56,0)</f>
        <v>0</v>
      </c>
      <c r="Q56" s="16">
        <f>IF(AND(G56=0)*(H56=0),1,0)</f>
        <v>0</v>
      </c>
      <c r="R56" s="16">
        <f>IF(E56&gt;0,1,0)</f>
        <v>1</v>
      </c>
      <c r="S56" s="18">
        <v>0</v>
      </c>
      <c r="T56" s="19">
        <f>IF(G56&lt;&gt;0,0,1)</f>
        <v>0</v>
      </c>
      <c r="U56" s="20">
        <f>IF(G56&gt;0,0,1)</f>
        <v>0</v>
      </c>
      <c r="V56" s="19">
        <f>IF(H56&lt;&gt;0,0,1)</f>
        <v>1</v>
      </c>
      <c r="W56" s="20">
        <f>IF(H56&gt;0,0,1)</f>
        <v>1</v>
      </c>
      <c r="X56" s="21">
        <f>IF(E56=0,0,SUM(T56:W56))</f>
        <v>2</v>
      </c>
    </row>
    <row r="57" spans="1:30" ht="32.4">
      <c r="A57" s="11" t="s">
        <v>161</v>
      </c>
      <c r="B57" s="12">
        <v>42118</v>
      </c>
      <c r="C57" s="13" t="s">
        <v>169</v>
      </c>
      <c r="D57" s="13" t="s">
        <v>49</v>
      </c>
      <c r="E57" s="13">
        <v>153640</v>
      </c>
      <c r="F57" s="104" t="s">
        <v>180</v>
      </c>
      <c r="G57" s="103">
        <v>609.86</v>
      </c>
      <c r="H57" s="63">
        <v>0</v>
      </c>
      <c r="I57" s="104" t="s">
        <v>187</v>
      </c>
      <c r="J57" s="16">
        <f>IF(AND(G57&gt;0)*(H57=0),1,0)</f>
        <v>1</v>
      </c>
      <c r="K57" s="17">
        <f>G57</f>
        <v>609.86</v>
      </c>
      <c r="L57" s="16">
        <f>IF(AND(H57&gt;0)*(G57=0),1,0)</f>
        <v>0</v>
      </c>
      <c r="M57" s="17">
        <f>IF(L57=1,H57,0)</f>
        <v>0</v>
      </c>
      <c r="N57" s="16">
        <f>IF(AND(G57=" ")*(H57=" "),0,IF(AND(G57&gt;0)*(H57&gt;0),1,0))</f>
        <v>0</v>
      </c>
      <c r="O57" s="17">
        <f>IF(N57=1,G57,0)</f>
        <v>0</v>
      </c>
      <c r="P57" s="17">
        <f>IF(N57=1,H57,0)</f>
        <v>0</v>
      </c>
      <c r="Q57" s="16">
        <f>IF(AND(G57=0)*(H57=0),1,0)</f>
        <v>0</v>
      </c>
      <c r="R57" s="16">
        <f>IF(E57&gt;0,1,0)</f>
        <v>1</v>
      </c>
      <c r="S57" s="18">
        <v>0</v>
      </c>
      <c r="T57" s="19">
        <f>IF(G57&lt;&gt;0,0,1)</f>
        <v>0</v>
      </c>
      <c r="U57" s="20">
        <f>IF(G57&gt;0,0,1)</f>
        <v>0</v>
      </c>
      <c r="V57" s="19">
        <f>IF(H57&lt;&gt;0,0,1)</f>
        <v>1</v>
      </c>
      <c r="W57" s="20">
        <f>IF(H57&gt;0,0,1)</f>
        <v>1</v>
      </c>
      <c r="X57" s="21">
        <f>IF(E57=0,0,SUM(T57:W57))</f>
        <v>2</v>
      </c>
    </row>
    <row r="58" spans="1:30" ht="16.8">
      <c r="A58" s="48"/>
      <c r="B58" s="38"/>
      <c r="C58" s="39"/>
      <c r="D58" s="39"/>
      <c r="E58" s="39"/>
      <c r="F58" s="39"/>
      <c r="G58" s="40"/>
      <c r="H58" s="40"/>
      <c r="I58" s="41"/>
      <c r="J58" s="42">
        <f t="shared" ref="J58:R58" si="44">SUM(J44:J57)</f>
        <v>12</v>
      </c>
      <c r="K58" s="43">
        <f t="shared" si="44"/>
        <v>8044.5999999999995</v>
      </c>
      <c r="L58" s="42">
        <f t="shared" si="44"/>
        <v>0</v>
      </c>
      <c r="M58" s="43">
        <f t="shared" si="44"/>
        <v>0</v>
      </c>
      <c r="N58" s="42">
        <f t="shared" si="44"/>
        <v>0</v>
      </c>
      <c r="O58" s="43">
        <f t="shared" si="44"/>
        <v>0</v>
      </c>
      <c r="P58" s="43">
        <f t="shared" si="44"/>
        <v>0</v>
      </c>
      <c r="Q58" s="42">
        <f t="shared" si="44"/>
        <v>2</v>
      </c>
      <c r="R58" s="42">
        <f t="shared" si="44"/>
        <v>14</v>
      </c>
      <c r="S58" s="44">
        <f>SUM(S44:S55)</f>
        <v>0</v>
      </c>
      <c r="T58" s="45"/>
      <c r="U58" s="46"/>
      <c r="V58" s="45"/>
      <c r="W58" s="46"/>
      <c r="X58" s="45"/>
    </row>
    <row r="59" spans="1:30" ht="16.8">
      <c r="A59" s="48"/>
      <c r="B59" s="38"/>
      <c r="C59" s="39"/>
      <c r="D59" s="39"/>
      <c r="E59" s="39"/>
      <c r="F59" s="39"/>
      <c r="G59" s="40"/>
      <c r="H59" s="40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5"/>
      <c r="U59" s="46"/>
      <c r="V59" s="45"/>
      <c r="W59" s="46"/>
      <c r="X59" s="45"/>
    </row>
    <row r="60" spans="1:30" ht="29.25" customHeight="1">
      <c r="A60" s="120" t="s">
        <v>162</v>
      </c>
      <c r="B60" s="130"/>
      <c r="C60" s="130"/>
      <c r="D60" s="130"/>
      <c r="E60" s="130"/>
      <c r="F60" s="130"/>
      <c r="G60" s="130"/>
      <c r="H60" s="130"/>
      <c r="I60" s="130"/>
      <c r="J60" s="2"/>
      <c r="K60" s="2"/>
      <c r="L60" s="2"/>
      <c r="M60" s="1"/>
    </row>
    <row r="61" spans="1:30" ht="29.25" customHeight="1">
      <c r="A61" s="144" t="s">
        <v>163</v>
      </c>
      <c r="B61" s="146"/>
      <c r="C61" s="146"/>
      <c r="D61" s="146"/>
      <c r="E61" s="146"/>
      <c r="F61" s="146"/>
      <c r="G61" s="146"/>
      <c r="H61" s="146"/>
      <c r="I61" s="146"/>
      <c r="J61" s="2"/>
      <c r="K61" s="2"/>
      <c r="L61" s="2"/>
      <c r="M61" s="1"/>
    </row>
    <row r="62" spans="1:30" s="10" customFormat="1" ht="29.25" customHeight="1">
      <c r="A62" s="3" t="s">
        <v>0</v>
      </c>
      <c r="B62" s="4" t="s">
        <v>1</v>
      </c>
      <c r="C62" s="5" t="s">
        <v>2</v>
      </c>
      <c r="D62" s="5" t="s">
        <v>3</v>
      </c>
      <c r="E62" s="5" t="s">
        <v>4</v>
      </c>
      <c r="F62" s="5" t="s">
        <v>41</v>
      </c>
      <c r="G62" s="6" t="s">
        <v>5</v>
      </c>
      <c r="H62" s="7" t="s">
        <v>6</v>
      </c>
      <c r="I62" s="5" t="s">
        <v>184</v>
      </c>
      <c r="J62" s="8" t="s">
        <v>8</v>
      </c>
      <c r="K62" s="8" t="s">
        <v>9</v>
      </c>
      <c r="L62" s="8" t="s">
        <v>10</v>
      </c>
      <c r="M62" s="8" t="s">
        <v>11</v>
      </c>
      <c r="N62" s="8" t="s">
        <v>12</v>
      </c>
      <c r="O62" s="8" t="s">
        <v>13</v>
      </c>
      <c r="P62" s="8" t="s">
        <v>14</v>
      </c>
      <c r="Q62" s="8" t="s">
        <v>15</v>
      </c>
      <c r="R62" s="8" t="s">
        <v>16</v>
      </c>
      <c r="S62" s="9" t="s">
        <v>17</v>
      </c>
      <c r="T62" s="124" t="s">
        <v>18</v>
      </c>
      <c r="U62" s="125"/>
      <c r="V62" s="125"/>
      <c r="W62" s="125"/>
      <c r="X62" s="126"/>
      <c r="Y62"/>
      <c r="Z62"/>
      <c r="AA62"/>
      <c r="AB62"/>
      <c r="AC62"/>
      <c r="AD62"/>
    </row>
    <row r="63" spans="1:30" ht="33">
      <c r="A63" s="11" t="s">
        <v>164</v>
      </c>
      <c r="B63" s="12">
        <v>42191</v>
      </c>
      <c r="C63" s="13" t="s">
        <v>169</v>
      </c>
      <c r="D63" s="13" t="s">
        <v>49</v>
      </c>
      <c r="E63" s="13">
        <v>56935</v>
      </c>
      <c r="F63" s="104" t="s">
        <v>183</v>
      </c>
      <c r="G63" s="63">
        <v>274.83999999999997</v>
      </c>
      <c r="H63" s="63">
        <v>0</v>
      </c>
      <c r="I63" s="15"/>
      <c r="J63" s="16">
        <f>IF(AND(G63&gt;0)*(H63=0),1,0)</f>
        <v>1</v>
      </c>
      <c r="K63" s="17">
        <f>IF(J63=1,G63,0)</f>
        <v>274.83999999999997</v>
      </c>
      <c r="L63" s="16">
        <f>IF(AND(H63&gt;0)*(G63=0),1,0)</f>
        <v>0</v>
      </c>
      <c r="M63" s="17">
        <f>IF(L63=1,H63,0)</f>
        <v>0</v>
      </c>
      <c r="N63" s="16">
        <f>IF(AND(G63=" ")*(H63=" "),0,IF(AND(G63&gt;0)*(H63&gt;0),1,0))</f>
        <v>0</v>
      </c>
      <c r="O63" s="17">
        <f>IF(N63=1,G63,0)</f>
        <v>0</v>
      </c>
      <c r="P63" s="17">
        <f>IF(N63=1,H63,0)</f>
        <v>0</v>
      </c>
      <c r="Q63" s="16">
        <f>IF(AND(G63=0)*(H63=0),1,0)</f>
        <v>0</v>
      </c>
      <c r="R63" s="16">
        <f>IF(E63&gt;0,1,0)</f>
        <v>1</v>
      </c>
      <c r="S63" s="18">
        <v>0</v>
      </c>
      <c r="T63" s="19">
        <f>IF(G63&lt;&gt;0,0,1)</f>
        <v>0</v>
      </c>
      <c r="U63" s="20">
        <f>IF(G63&gt;0,0,1)</f>
        <v>0</v>
      </c>
      <c r="V63" s="19">
        <f>IF(H63&lt;&gt;0,0,1)</f>
        <v>1</v>
      </c>
      <c r="W63" s="20">
        <f>IF(H63&gt;0,0,1)</f>
        <v>1</v>
      </c>
      <c r="X63" s="21">
        <f>IF(E63=0,0,SUM(T63:W63))</f>
        <v>2</v>
      </c>
    </row>
    <row r="64" spans="1:30" ht="33">
      <c r="A64" s="11" t="s">
        <v>164</v>
      </c>
      <c r="B64" s="12">
        <v>42297</v>
      </c>
      <c r="C64" s="13" t="s">
        <v>169</v>
      </c>
      <c r="D64" s="13" t="s">
        <v>49</v>
      </c>
      <c r="E64" s="13">
        <v>382290</v>
      </c>
      <c r="F64" s="108" t="s">
        <v>204</v>
      </c>
      <c r="G64" s="63">
        <v>1440</v>
      </c>
      <c r="H64" s="63">
        <v>0</v>
      </c>
      <c r="I64" s="15"/>
      <c r="J64" s="16">
        <f>IF(AND(G64&gt;0)*(H64=0),1,0)</f>
        <v>1</v>
      </c>
      <c r="K64" s="17">
        <f>IF(J64=1,G64,0)</f>
        <v>1440</v>
      </c>
      <c r="L64" s="16">
        <f>IF(AND(H64&gt;0)*(G64=0),1,0)</f>
        <v>0</v>
      </c>
      <c r="M64" s="17">
        <f>IF(L64=1,H64,0)</f>
        <v>0</v>
      </c>
      <c r="N64" s="16">
        <f>IF(AND(G64=" ")*(H64=" "),0,IF(AND(G64&gt;0)*(H64&gt;0),1,0))</f>
        <v>0</v>
      </c>
      <c r="O64" s="17">
        <f>IF(N64=1,G64,0)</f>
        <v>0</v>
      </c>
      <c r="P64" s="17">
        <f>IF(N64=1,H64,0)</f>
        <v>0</v>
      </c>
      <c r="Q64" s="16">
        <f>IF(AND(G64=0)*(H64=0),1,0)</f>
        <v>0</v>
      </c>
      <c r="R64" s="16">
        <f>IF(E64&gt;0,1,0)</f>
        <v>1</v>
      </c>
      <c r="S64" s="18">
        <v>0</v>
      </c>
      <c r="T64" s="19">
        <f>IF(G64&lt;&gt;0,0,1)</f>
        <v>0</v>
      </c>
      <c r="U64" s="20">
        <f>IF(G64&gt;0,0,1)</f>
        <v>0</v>
      </c>
      <c r="V64" s="19">
        <f>IF(H64&lt;&gt;0,0,1)</f>
        <v>1</v>
      </c>
      <c r="W64" s="20">
        <f>IF(H64&gt;0,0,1)</f>
        <v>1</v>
      </c>
      <c r="X64" s="21">
        <f>IF(E64=0,0,SUM(T64:W64))</f>
        <v>2</v>
      </c>
    </row>
    <row r="65" spans="1:30" ht="49.2">
      <c r="A65" s="11" t="s">
        <v>164</v>
      </c>
      <c r="B65" s="12">
        <v>42480</v>
      </c>
      <c r="C65" s="13" t="s">
        <v>169</v>
      </c>
      <c r="D65" s="13" t="s">
        <v>49</v>
      </c>
      <c r="E65" s="13">
        <v>73830</v>
      </c>
      <c r="F65" s="108" t="s">
        <v>215</v>
      </c>
      <c r="G65" s="107">
        <v>58.56</v>
      </c>
      <c r="H65" s="63">
        <v>0</v>
      </c>
      <c r="I65" s="15"/>
      <c r="J65" s="16">
        <f t="shared" ref="J65:J72" si="45">IF(AND(G65&gt;0)*(H65=0),1,0)</f>
        <v>1</v>
      </c>
      <c r="K65" s="17">
        <f t="shared" ref="K65:K72" si="46">IF(J65=1,G65,0)</f>
        <v>58.56</v>
      </c>
      <c r="L65" s="16">
        <f t="shared" ref="L65:L72" si="47">IF(AND(H65&gt;0)*(G65=0),1,0)</f>
        <v>0</v>
      </c>
      <c r="M65" s="17">
        <f t="shared" ref="M65:M72" si="48">IF(L65=1,H65,0)</f>
        <v>0</v>
      </c>
      <c r="N65" s="16">
        <f t="shared" ref="N65:N72" si="49">IF(AND(G65=" ")*(H65=" "),0,IF(AND(G65&gt;0)*(H65&gt;0),1,0))</f>
        <v>0</v>
      </c>
      <c r="O65" s="17">
        <f t="shared" ref="O65:O72" si="50">IF(N65=1,G65,0)</f>
        <v>0</v>
      </c>
      <c r="P65" s="17">
        <f t="shared" ref="P65:P72" si="51">IF(N65=1,H65,0)</f>
        <v>0</v>
      </c>
      <c r="Q65" s="16">
        <f t="shared" ref="Q65:Q72" si="52">IF(AND(G65=0)*(H65=0),1,0)</f>
        <v>0</v>
      </c>
      <c r="R65" s="16">
        <f t="shared" ref="R65:R72" si="53">IF(E65&gt;0,1,0)</f>
        <v>1</v>
      </c>
      <c r="S65" s="18">
        <v>0</v>
      </c>
      <c r="T65" s="19">
        <f t="shared" ref="T65:T72" si="54">IF(G65&lt;&gt;0,0,1)</f>
        <v>0</v>
      </c>
      <c r="U65" s="20">
        <f t="shared" ref="U65:U72" si="55">IF(G65&gt;0,0,1)</f>
        <v>0</v>
      </c>
      <c r="V65" s="19">
        <f t="shared" ref="V65:V72" si="56">IF(H65&lt;&gt;0,0,1)</f>
        <v>1</v>
      </c>
      <c r="W65" s="20">
        <f t="shared" ref="W65:W72" si="57">IF(H65&gt;0,0,1)</f>
        <v>1</v>
      </c>
      <c r="X65" s="21">
        <f t="shared" ref="X65:X72" si="58">IF(E65=0,0,SUM(T65:W65))</f>
        <v>2</v>
      </c>
    </row>
    <row r="66" spans="1:30" ht="32.4">
      <c r="A66" s="11" t="s">
        <v>164</v>
      </c>
      <c r="B66" s="12">
        <v>42494</v>
      </c>
      <c r="C66" s="13" t="s">
        <v>169</v>
      </c>
      <c r="D66" s="13" t="s">
        <v>49</v>
      </c>
      <c r="E66" s="13">
        <v>210017</v>
      </c>
      <c r="F66" s="108" t="s">
        <v>180</v>
      </c>
      <c r="G66" s="107">
        <v>1554</v>
      </c>
      <c r="H66" s="63">
        <v>0</v>
      </c>
      <c r="I66" s="108" t="s">
        <v>186</v>
      </c>
      <c r="J66" s="16">
        <f t="shared" si="45"/>
        <v>1</v>
      </c>
      <c r="K66" s="17">
        <f t="shared" si="46"/>
        <v>1554</v>
      </c>
      <c r="L66" s="16">
        <f t="shared" si="47"/>
        <v>0</v>
      </c>
      <c r="M66" s="17">
        <f t="shared" si="48"/>
        <v>0</v>
      </c>
      <c r="N66" s="16">
        <f t="shared" si="49"/>
        <v>0</v>
      </c>
      <c r="O66" s="17">
        <f t="shared" si="50"/>
        <v>0</v>
      </c>
      <c r="P66" s="17">
        <f t="shared" si="51"/>
        <v>0</v>
      </c>
      <c r="Q66" s="16">
        <f t="shared" si="52"/>
        <v>0</v>
      </c>
      <c r="R66" s="16">
        <f t="shared" si="53"/>
        <v>1</v>
      </c>
      <c r="S66" s="18">
        <v>0</v>
      </c>
      <c r="T66" s="19">
        <f t="shared" si="54"/>
        <v>0</v>
      </c>
      <c r="U66" s="20">
        <f t="shared" si="55"/>
        <v>0</v>
      </c>
      <c r="V66" s="19">
        <f t="shared" si="56"/>
        <v>1</v>
      </c>
      <c r="W66" s="20">
        <f t="shared" si="57"/>
        <v>1</v>
      </c>
      <c r="X66" s="21">
        <f t="shared" si="58"/>
        <v>2</v>
      </c>
    </row>
    <row r="67" spans="1:30" ht="33">
      <c r="A67" s="11" t="s">
        <v>164</v>
      </c>
      <c r="B67" s="12">
        <v>42475</v>
      </c>
      <c r="C67" s="13" t="s">
        <v>169</v>
      </c>
      <c r="D67" s="13" t="s">
        <v>49</v>
      </c>
      <c r="E67" s="13">
        <v>179583</v>
      </c>
      <c r="F67" s="108" t="s">
        <v>204</v>
      </c>
      <c r="G67" s="107">
        <v>975</v>
      </c>
      <c r="H67" s="63">
        <v>0</v>
      </c>
      <c r="I67" s="15"/>
      <c r="J67" s="16">
        <f t="shared" si="45"/>
        <v>1</v>
      </c>
      <c r="K67" s="17">
        <f t="shared" si="46"/>
        <v>975</v>
      </c>
      <c r="L67" s="16">
        <f t="shared" si="47"/>
        <v>0</v>
      </c>
      <c r="M67" s="17">
        <f t="shared" si="48"/>
        <v>0</v>
      </c>
      <c r="N67" s="16">
        <f t="shared" si="49"/>
        <v>0</v>
      </c>
      <c r="O67" s="17">
        <f t="shared" si="50"/>
        <v>0</v>
      </c>
      <c r="P67" s="17">
        <f t="shared" si="51"/>
        <v>0</v>
      </c>
      <c r="Q67" s="16">
        <f t="shared" si="52"/>
        <v>0</v>
      </c>
      <c r="R67" s="16">
        <f t="shared" si="53"/>
        <v>1</v>
      </c>
      <c r="S67" s="18">
        <v>0</v>
      </c>
      <c r="T67" s="19">
        <f t="shared" si="54"/>
        <v>0</v>
      </c>
      <c r="U67" s="20">
        <f t="shared" si="55"/>
        <v>0</v>
      </c>
      <c r="V67" s="19">
        <f t="shared" si="56"/>
        <v>1</v>
      </c>
      <c r="W67" s="20">
        <f t="shared" si="57"/>
        <v>1</v>
      </c>
      <c r="X67" s="21">
        <f t="shared" si="58"/>
        <v>2</v>
      </c>
    </row>
    <row r="68" spans="1:30" ht="49.2">
      <c r="A68" s="11" t="s">
        <v>164</v>
      </c>
      <c r="B68" s="12">
        <v>42447</v>
      </c>
      <c r="C68" s="13" t="s">
        <v>169</v>
      </c>
      <c r="D68" s="13" t="s">
        <v>49</v>
      </c>
      <c r="E68" s="13">
        <v>138168</v>
      </c>
      <c r="F68" s="108" t="s">
        <v>203</v>
      </c>
      <c r="G68" s="107">
        <v>174.44</v>
      </c>
      <c r="H68" s="63">
        <v>0</v>
      </c>
      <c r="I68" s="15"/>
      <c r="J68" s="16">
        <f t="shared" si="45"/>
        <v>1</v>
      </c>
      <c r="K68" s="17">
        <f t="shared" si="46"/>
        <v>174.44</v>
      </c>
      <c r="L68" s="16">
        <f t="shared" si="47"/>
        <v>0</v>
      </c>
      <c r="M68" s="17">
        <f t="shared" si="48"/>
        <v>0</v>
      </c>
      <c r="N68" s="16">
        <f t="shared" si="49"/>
        <v>0</v>
      </c>
      <c r="O68" s="17">
        <f t="shared" si="50"/>
        <v>0</v>
      </c>
      <c r="P68" s="17">
        <f t="shared" si="51"/>
        <v>0</v>
      </c>
      <c r="Q68" s="16">
        <f t="shared" si="52"/>
        <v>0</v>
      </c>
      <c r="R68" s="16">
        <f t="shared" si="53"/>
        <v>1</v>
      </c>
      <c r="S68" s="18">
        <v>0</v>
      </c>
      <c r="T68" s="19">
        <f t="shared" si="54"/>
        <v>0</v>
      </c>
      <c r="U68" s="20">
        <f t="shared" si="55"/>
        <v>0</v>
      </c>
      <c r="V68" s="19">
        <f t="shared" si="56"/>
        <v>1</v>
      </c>
      <c r="W68" s="20">
        <f t="shared" si="57"/>
        <v>1</v>
      </c>
      <c r="X68" s="21">
        <f t="shared" si="58"/>
        <v>2</v>
      </c>
    </row>
    <row r="69" spans="1:30" ht="49.2">
      <c r="A69" s="11" t="s">
        <v>164</v>
      </c>
      <c r="B69" s="12">
        <v>42447</v>
      </c>
      <c r="C69" s="13" t="s">
        <v>169</v>
      </c>
      <c r="D69" s="13" t="s">
        <v>49</v>
      </c>
      <c r="E69" s="13">
        <v>138193</v>
      </c>
      <c r="F69" s="108" t="s">
        <v>203</v>
      </c>
      <c r="G69" s="107">
        <v>174.44</v>
      </c>
      <c r="H69" s="63">
        <v>0</v>
      </c>
      <c r="I69" s="15"/>
      <c r="J69" s="16">
        <f t="shared" si="45"/>
        <v>1</v>
      </c>
      <c r="K69" s="17">
        <f t="shared" si="46"/>
        <v>174.44</v>
      </c>
      <c r="L69" s="16">
        <f t="shared" si="47"/>
        <v>0</v>
      </c>
      <c r="M69" s="17">
        <f t="shared" si="48"/>
        <v>0</v>
      </c>
      <c r="N69" s="16">
        <f t="shared" si="49"/>
        <v>0</v>
      </c>
      <c r="O69" s="17">
        <f t="shared" si="50"/>
        <v>0</v>
      </c>
      <c r="P69" s="17">
        <f t="shared" si="51"/>
        <v>0</v>
      </c>
      <c r="Q69" s="16">
        <f t="shared" si="52"/>
        <v>0</v>
      </c>
      <c r="R69" s="16">
        <f t="shared" si="53"/>
        <v>1</v>
      </c>
      <c r="S69" s="18">
        <v>0</v>
      </c>
      <c r="T69" s="19">
        <f t="shared" si="54"/>
        <v>0</v>
      </c>
      <c r="U69" s="20">
        <f t="shared" si="55"/>
        <v>0</v>
      </c>
      <c r="V69" s="19">
        <f t="shared" si="56"/>
        <v>1</v>
      </c>
      <c r="W69" s="20">
        <f t="shared" si="57"/>
        <v>1</v>
      </c>
      <c r="X69" s="21">
        <f t="shared" si="58"/>
        <v>2</v>
      </c>
    </row>
    <row r="70" spans="1:30" ht="49.2">
      <c r="A70" s="11" t="s">
        <v>164</v>
      </c>
      <c r="B70" s="12">
        <v>42447</v>
      </c>
      <c r="C70" s="13" t="s">
        <v>169</v>
      </c>
      <c r="D70" s="13" t="s">
        <v>49</v>
      </c>
      <c r="E70" s="13">
        <v>138139</v>
      </c>
      <c r="F70" s="108" t="s">
        <v>203</v>
      </c>
      <c r="G70" s="107">
        <v>174.44</v>
      </c>
      <c r="H70" s="63">
        <v>0</v>
      </c>
      <c r="I70" s="15"/>
      <c r="J70" s="16">
        <f t="shared" si="45"/>
        <v>1</v>
      </c>
      <c r="K70" s="17">
        <f t="shared" si="46"/>
        <v>174.44</v>
      </c>
      <c r="L70" s="16">
        <f t="shared" si="47"/>
        <v>0</v>
      </c>
      <c r="M70" s="17">
        <f t="shared" si="48"/>
        <v>0</v>
      </c>
      <c r="N70" s="16">
        <f t="shared" si="49"/>
        <v>0</v>
      </c>
      <c r="O70" s="17">
        <f t="shared" si="50"/>
        <v>0</v>
      </c>
      <c r="P70" s="17">
        <f t="shared" si="51"/>
        <v>0</v>
      </c>
      <c r="Q70" s="16">
        <f t="shared" si="52"/>
        <v>0</v>
      </c>
      <c r="R70" s="16">
        <f t="shared" si="53"/>
        <v>1</v>
      </c>
      <c r="S70" s="18">
        <v>0</v>
      </c>
      <c r="T70" s="19">
        <f t="shared" si="54"/>
        <v>0</v>
      </c>
      <c r="U70" s="20">
        <f t="shared" si="55"/>
        <v>0</v>
      </c>
      <c r="V70" s="19">
        <f t="shared" si="56"/>
        <v>1</v>
      </c>
      <c r="W70" s="20">
        <f t="shared" si="57"/>
        <v>1</v>
      </c>
      <c r="X70" s="21">
        <f t="shared" si="58"/>
        <v>2</v>
      </c>
    </row>
    <row r="71" spans="1:30" ht="33">
      <c r="A71" s="11" t="s">
        <v>164</v>
      </c>
      <c r="B71" s="12">
        <v>42377</v>
      </c>
      <c r="C71" s="13" t="s">
        <v>169</v>
      </c>
      <c r="D71" s="13" t="s">
        <v>49</v>
      </c>
      <c r="E71" s="13">
        <v>4310</v>
      </c>
      <c r="F71" s="108" t="s">
        <v>183</v>
      </c>
      <c r="G71" s="107">
        <v>411.32</v>
      </c>
      <c r="H71" s="63">
        <v>0</v>
      </c>
      <c r="I71" s="15"/>
      <c r="J71" s="16">
        <f t="shared" si="45"/>
        <v>1</v>
      </c>
      <c r="K71" s="17">
        <f t="shared" si="46"/>
        <v>411.32</v>
      </c>
      <c r="L71" s="16">
        <f t="shared" si="47"/>
        <v>0</v>
      </c>
      <c r="M71" s="17">
        <f t="shared" si="48"/>
        <v>0</v>
      </c>
      <c r="N71" s="16">
        <f t="shared" si="49"/>
        <v>0</v>
      </c>
      <c r="O71" s="17">
        <f t="shared" si="50"/>
        <v>0</v>
      </c>
      <c r="P71" s="17">
        <f t="shared" si="51"/>
        <v>0</v>
      </c>
      <c r="Q71" s="16">
        <f t="shared" si="52"/>
        <v>0</v>
      </c>
      <c r="R71" s="16">
        <f t="shared" si="53"/>
        <v>1</v>
      </c>
      <c r="S71" s="18">
        <v>0</v>
      </c>
      <c r="T71" s="19">
        <f t="shared" si="54"/>
        <v>0</v>
      </c>
      <c r="U71" s="20">
        <f t="shared" si="55"/>
        <v>0</v>
      </c>
      <c r="V71" s="19">
        <f t="shared" si="56"/>
        <v>1</v>
      </c>
      <c r="W71" s="20">
        <f t="shared" si="57"/>
        <v>1</v>
      </c>
      <c r="X71" s="21">
        <f t="shared" si="58"/>
        <v>2</v>
      </c>
    </row>
    <row r="72" spans="1:30" ht="32.4">
      <c r="A72" s="11" t="s">
        <v>164</v>
      </c>
      <c r="B72" s="12">
        <v>42334</v>
      </c>
      <c r="C72" s="13" t="s">
        <v>169</v>
      </c>
      <c r="D72" s="13" t="s">
        <v>49</v>
      </c>
      <c r="E72" s="13">
        <v>441908</v>
      </c>
      <c r="F72" s="108" t="s">
        <v>180</v>
      </c>
      <c r="G72" s="107">
        <v>425.15</v>
      </c>
      <c r="H72" s="63">
        <v>0</v>
      </c>
      <c r="I72" s="108" t="s">
        <v>186</v>
      </c>
      <c r="J72" s="16">
        <f t="shared" si="45"/>
        <v>1</v>
      </c>
      <c r="K72" s="17">
        <f t="shared" si="46"/>
        <v>425.15</v>
      </c>
      <c r="L72" s="16">
        <f t="shared" si="47"/>
        <v>0</v>
      </c>
      <c r="M72" s="17">
        <f t="shared" si="48"/>
        <v>0</v>
      </c>
      <c r="N72" s="16">
        <f t="shared" si="49"/>
        <v>0</v>
      </c>
      <c r="O72" s="17">
        <f t="shared" si="50"/>
        <v>0</v>
      </c>
      <c r="P72" s="17">
        <f t="shared" si="51"/>
        <v>0</v>
      </c>
      <c r="Q72" s="16">
        <f t="shared" si="52"/>
        <v>0</v>
      </c>
      <c r="R72" s="16">
        <f t="shared" si="53"/>
        <v>1</v>
      </c>
      <c r="S72" s="18">
        <v>0</v>
      </c>
      <c r="T72" s="19">
        <f t="shared" si="54"/>
        <v>0</v>
      </c>
      <c r="U72" s="20">
        <f t="shared" si="55"/>
        <v>0</v>
      </c>
      <c r="V72" s="19">
        <f t="shared" si="56"/>
        <v>1</v>
      </c>
      <c r="W72" s="20">
        <f t="shared" si="57"/>
        <v>1</v>
      </c>
      <c r="X72" s="21">
        <f t="shared" si="58"/>
        <v>2</v>
      </c>
    </row>
    <row r="73" spans="1:30">
      <c r="I73" s="111"/>
      <c r="J73" s="42">
        <f t="shared" ref="J73:R73" si="59">SUM(J63:J72)</f>
        <v>10</v>
      </c>
      <c r="K73" s="43">
        <f t="shared" si="59"/>
        <v>5662.1899999999978</v>
      </c>
      <c r="L73" s="42">
        <f t="shared" si="59"/>
        <v>0</v>
      </c>
      <c r="M73" s="43">
        <f t="shared" si="59"/>
        <v>0</v>
      </c>
      <c r="N73" s="42">
        <f t="shared" si="59"/>
        <v>0</v>
      </c>
      <c r="O73" s="43">
        <f t="shared" si="59"/>
        <v>0</v>
      </c>
      <c r="P73" s="43">
        <f t="shared" si="59"/>
        <v>0</v>
      </c>
      <c r="Q73" s="42">
        <f t="shared" si="59"/>
        <v>0</v>
      </c>
      <c r="R73" s="42">
        <f t="shared" si="59"/>
        <v>10</v>
      </c>
      <c r="S73" s="44">
        <v>0</v>
      </c>
    </row>
    <row r="75" spans="1:30" ht="29.25" customHeight="1">
      <c r="A75" s="120" t="s">
        <v>165</v>
      </c>
      <c r="B75" s="130"/>
      <c r="C75" s="130"/>
      <c r="D75" s="130"/>
      <c r="E75" s="130"/>
      <c r="F75" s="130"/>
      <c r="G75" s="130"/>
      <c r="H75" s="130"/>
      <c r="I75" s="130"/>
      <c r="J75" s="2"/>
      <c r="K75" s="2"/>
      <c r="L75" s="2"/>
      <c r="M75" s="1"/>
    </row>
    <row r="76" spans="1:30" ht="29.25" customHeight="1">
      <c r="A76" s="144" t="s">
        <v>166</v>
      </c>
      <c r="B76" s="146"/>
      <c r="C76" s="146"/>
      <c r="D76" s="146"/>
      <c r="E76" s="146"/>
      <c r="F76" s="146"/>
      <c r="G76" s="146"/>
      <c r="H76" s="146"/>
      <c r="I76" s="146"/>
      <c r="J76" s="2"/>
      <c r="K76" s="2"/>
      <c r="L76" s="2"/>
      <c r="M76" s="1"/>
    </row>
    <row r="77" spans="1:30" s="10" customFormat="1" ht="29.25" customHeight="1">
      <c r="A77" s="3" t="s">
        <v>0</v>
      </c>
      <c r="B77" s="4" t="s">
        <v>1</v>
      </c>
      <c r="C77" s="5" t="s">
        <v>2</v>
      </c>
      <c r="D77" s="5" t="s">
        <v>3</v>
      </c>
      <c r="E77" s="5" t="s">
        <v>4</v>
      </c>
      <c r="F77" s="5" t="s">
        <v>41</v>
      </c>
      <c r="G77" s="6" t="s">
        <v>5</v>
      </c>
      <c r="H77" s="7" t="s">
        <v>6</v>
      </c>
      <c r="I77" s="5" t="s">
        <v>184</v>
      </c>
      <c r="J77" s="8" t="s">
        <v>8</v>
      </c>
      <c r="K77" s="8" t="s">
        <v>9</v>
      </c>
      <c r="L77" s="8" t="s">
        <v>10</v>
      </c>
      <c r="M77" s="8" t="s">
        <v>11</v>
      </c>
      <c r="N77" s="8" t="s">
        <v>12</v>
      </c>
      <c r="O77" s="8" t="s">
        <v>13</v>
      </c>
      <c r="P77" s="8" t="s">
        <v>14</v>
      </c>
      <c r="Q77" s="8" t="s">
        <v>15</v>
      </c>
      <c r="R77" s="8" t="s">
        <v>16</v>
      </c>
      <c r="S77" s="9" t="s">
        <v>17</v>
      </c>
      <c r="T77" s="124" t="s">
        <v>18</v>
      </c>
      <c r="U77" s="125"/>
      <c r="V77" s="125"/>
      <c r="W77" s="125"/>
      <c r="X77" s="126"/>
      <c r="Y77"/>
      <c r="Z77"/>
      <c r="AA77"/>
      <c r="AB77"/>
      <c r="AC77"/>
      <c r="AD77"/>
    </row>
    <row r="78" spans="1:30" ht="32.4">
      <c r="A78" s="11">
        <v>2016</v>
      </c>
      <c r="B78" s="12">
        <v>42691</v>
      </c>
      <c r="C78" s="13" t="s">
        <v>169</v>
      </c>
      <c r="D78" s="13" t="s">
        <v>49</v>
      </c>
      <c r="E78" s="13">
        <v>750743</v>
      </c>
      <c r="F78" s="104" t="s">
        <v>180</v>
      </c>
      <c r="G78" s="14">
        <v>1805</v>
      </c>
      <c r="H78" s="14">
        <v>0</v>
      </c>
      <c r="I78" s="108" t="s">
        <v>186</v>
      </c>
      <c r="J78" s="16">
        <f>IF(AND(G78&gt;0)*(H78=0),1,0)</f>
        <v>1</v>
      </c>
      <c r="K78" s="17">
        <f>IF(J78=1,G78,0)</f>
        <v>1805</v>
      </c>
      <c r="L78" s="16">
        <f>IF(AND(H78&gt;0)*(G78=0),1,0)</f>
        <v>0</v>
      </c>
      <c r="M78" s="17">
        <f>IF(L78=1,H78,0)</f>
        <v>0</v>
      </c>
      <c r="N78" s="16">
        <f>IF(AND(G78=" ")*(H78=" "),0,IF(AND(G78&gt;0)*(H78&gt;0),1,0))</f>
        <v>0</v>
      </c>
      <c r="O78" s="17">
        <f>IF(N78=1,G78,0)</f>
        <v>0</v>
      </c>
      <c r="P78" s="17">
        <f>IF(N78=1,H78,0)</f>
        <v>0</v>
      </c>
      <c r="Q78" s="16">
        <f>IF(AND(G78=0)*(H78=0),1,0)</f>
        <v>0</v>
      </c>
      <c r="R78" s="16">
        <v>1</v>
      </c>
      <c r="S78" s="18">
        <v>0</v>
      </c>
      <c r="T78" s="19">
        <f>IF(G78&lt;&gt;0,0,1)</f>
        <v>0</v>
      </c>
      <c r="U78" s="20">
        <f>IF(G78&gt;0,0,1)</f>
        <v>0</v>
      </c>
      <c r="V78" s="19">
        <f>IF(H78&lt;&gt;0,0,1)</f>
        <v>1</v>
      </c>
      <c r="W78" s="20">
        <f>IF(H78&gt;0,0,1)</f>
        <v>1</v>
      </c>
      <c r="X78" s="21">
        <f>IF(E78=0,0,SUM(T78:W78))</f>
        <v>2</v>
      </c>
    </row>
    <row r="79" spans="1:30" ht="32.4">
      <c r="A79" s="11">
        <v>2016</v>
      </c>
      <c r="B79" s="12">
        <v>42578</v>
      </c>
      <c r="C79" s="13" t="s">
        <v>169</v>
      </c>
      <c r="D79" s="13" t="s">
        <v>49</v>
      </c>
      <c r="E79" s="13">
        <v>457613</v>
      </c>
      <c r="F79" s="104" t="s">
        <v>180</v>
      </c>
      <c r="G79" s="14">
        <v>353.8</v>
      </c>
      <c r="H79" s="14">
        <v>0</v>
      </c>
      <c r="I79" s="108"/>
      <c r="J79" s="16">
        <f>IF(AND(G79&gt;0)*(H79=0),1,0)</f>
        <v>1</v>
      </c>
      <c r="K79" s="17">
        <f>IF(J79=1,G79,0)</f>
        <v>353.8</v>
      </c>
      <c r="L79" s="16">
        <f>IF(AND(H79&gt;0)*(G79=0),1,0)</f>
        <v>0</v>
      </c>
      <c r="M79" s="17">
        <f>IF(L79=1,H79,0)</f>
        <v>0</v>
      </c>
      <c r="N79" s="16">
        <f>IF(AND(G79=" ")*(H79=" "),0,IF(AND(G79&gt;0)*(H79&gt;0),1,0))</f>
        <v>0</v>
      </c>
      <c r="O79" s="17">
        <f>IF(N79=1,G79,0)</f>
        <v>0</v>
      </c>
      <c r="P79" s="17">
        <f>IF(N79=1,H79,0)</f>
        <v>0</v>
      </c>
      <c r="Q79" s="16">
        <f>IF(AND(G79=0)*(H79=0),1,0)</f>
        <v>0</v>
      </c>
      <c r="R79" s="16">
        <v>1</v>
      </c>
      <c r="S79" s="18">
        <v>0</v>
      </c>
      <c r="T79" s="19">
        <f>IF(G79&lt;&gt;0,0,1)</f>
        <v>0</v>
      </c>
      <c r="U79" s="20">
        <f>IF(G79&gt;0,0,1)</f>
        <v>0</v>
      </c>
      <c r="V79" s="19">
        <f>IF(H79&lt;&gt;0,0,1)</f>
        <v>1</v>
      </c>
      <c r="W79" s="20">
        <f>IF(H79&gt;0,0,1)</f>
        <v>1</v>
      </c>
      <c r="X79" s="21">
        <f>IF(E79=0,0,SUM(T79:W79))</f>
        <v>2</v>
      </c>
    </row>
    <row r="80" spans="1:30">
      <c r="J80" s="42">
        <f t="shared" ref="J80:S80" si="60">SUM(J78:J79)</f>
        <v>2</v>
      </c>
      <c r="K80" s="43">
        <f t="shared" si="60"/>
        <v>2158.8000000000002</v>
      </c>
      <c r="L80" s="42">
        <f t="shared" si="60"/>
        <v>0</v>
      </c>
      <c r="M80" s="43">
        <f t="shared" si="60"/>
        <v>0</v>
      </c>
      <c r="N80" s="42">
        <f t="shared" si="60"/>
        <v>0</v>
      </c>
      <c r="O80" s="43">
        <f t="shared" si="60"/>
        <v>0</v>
      </c>
      <c r="P80" s="43">
        <f t="shared" si="60"/>
        <v>0</v>
      </c>
      <c r="Q80" s="42">
        <f t="shared" si="60"/>
        <v>0</v>
      </c>
      <c r="R80" s="42">
        <f t="shared" si="60"/>
        <v>2</v>
      </c>
      <c r="S80" s="44">
        <f t="shared" si="60"/>
        <v>0</v>
      </c>
    </row>
    <row r="83" spans="1:1" ht="14.4">
      <c r="A83" s="99" t="s">
        <v>188</v>
      </c>
    </row>
    <row r="84" spans="1:1" ht="14.4">
      <c r="A84" s="99" t="s">
        <v>189</v>
      </c>
    </row>
    <row r="85" spans="1:1" ht="14.4">
      <c r="A85" s="99" t="s">
        <v>190</v>
      </c>
    </row>
  </sheetData>
  <mergeCells count="19">
    <mergeCell ref="T4:X4"/>
    <mergeCell ref="T19:X19"/>
    <mergeCell ref="T27:X27"/>
    <mergeCell ref="A42:I42"/>
    <mergeCell ref="A18:I18"/>
    <mergeCell ref="A1:I1"/>
    <mergeCell ref="A2:I2"/>
    <mergeCell ref="A3:I3"/>
    <mergeCell ref="A17:I17"/>
    <mergeCell ref="A60:I60"/>
    <mergeCell ref="A25:I25"/>
    <mergeCell ref="A26:I26"/>
    <mergeCell ref="A41:I41"/>
    <mergeCell ref="T77:X77"/>
    <mergeCell ref="A75:I75"/>
    <mergeCell ref="T43:X43"/>
    <mergeCell ref="T62:X62"/>
    <mergeCell ref="A61:I61"/>
    <mergeCell ref="A76:I76"/>
  </mergeCells>
  <phoneticPr fontId="0" type="noConversion"/>
  <pageMargins left="0" right="0" top="0" bottom="0" header="0.31496062992125984" footer="0.31496062992125984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M19"/>
  <sheetViews>
    <sheetView workbookViewId="0">
      <selection activeCell="B6" sqref="B6"/>
    </sheetView>
  </sheetViews>
  <sheetFormatPr defaultRowHeight="13.2"/>
  <cols>
    <col min="1" max="1" width="2.44140625" customWidth="1"/>
    <col min="2" max="2" width="12.6640625" customWidth="1"/>
    <col min="3" max="3" width="11" customWidth="1"/>
    <col min="4" max="4" width="15" customWidth="1"/>
    <col min="5" max="5" width="11.109375" customWidth="1"/>
    <col min="6" max="6" width="12.5546875" customWidth="1"/>
    <col min="7" max="7" width="12.6640625" customWidth="1"/>
    <col min="8" max="8" width="10.109375" customWidth="1"/>
    <col min="9" max="9" width="14.44140625" customWidth="1"/>
    <col min="10" max="11" width="12.6640625" customWidth="1"/>
    <col min="12" max="12" width="12.33203125" customWidth="1"/>
  </cols>
  <sheetData>
    <row r="1" spans="2:13" ht="45" customHeight="1" thickTop="1" thickBot="1">
      <c r="B1" s="117" t="s">
        <v>46</v>
      </c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"/>
    </row>
    <row r="2" spans="2:13" ht="29.25" customHeight="1" thickTop="1">
      <c r="B2" s="120" t="s">
        <v>101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"/>
    </row>
    <row r="3" spans="2:13" ht="29.25" customHeight="1">
      <c r="B3" s="122" t="s">
        <v>89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"/>
    </row>
    <row r="4" spans="2:13" s="27" customFormat="1" ht="50.4">
      <c r="B4" s="22" t="s">
        <v>20</v>
      </c>
      <c r="C4" s="23" t="s">
        <v>21</v>
      </c>
      <c r="D4" s="24" t="s">
        <v>22</v>
      </c>
      <c r="E4" s="23" t="s">
        <v>23</v>
      </c>
      <c r="F4" s="25" t="s">
        <v>24</v>
      </c>
      <c r="G4" s="24" t="s">
        <v>25</v>
      </c>
      <c r="H4" s="23" t="s">
        <v>26</v>
      </c>
      <c r="I4" s="24" t="s">
        <v>27</v>
      </c>
      <c r="J4" s="26" t="s">
        <v>28</v>
      </c>
      <c r="K4" s="24" t="s">
        <v>29</v>
      </c>
      <c r="L4" s="24" t="s">
        <v>30</v>
      </c>
    </row>
    <row r="5" spans="2:13" ht="32.4">
      <c r="B5" s="28" t="s">
        <v>216</v>
      </c>
      <c r="C5" s="29">
        <v>0</v>
      </c>
      <c r="D5" s="30">
        <v>0</v>
      </c>
      <c r="E5" s="29">
        <v>0</v>
      </c>
      <c r="F5" s="30">
        <v>0</v>
      </c>
      <c r="G5" s="30">
        <v>0</v>
      </c>
      <c r="H5" s="29">
        <v>1</v>
      </c>
      <c r="I5" s="30">
        <v>484</v>
      </c>
      <c r="J5" s="29">
        <v>0</v>
      </c>
      <c r="K5" s="29">
        <v>0</v>
      </c>
      <c r="L5" s="29">
        <v>0</v>
      </c>
    </row>
    <row r="6" spans="2:13" ht="9" customHeight="1">
      <c r="B6" s="31"/>
      <c r="C6" s="32"/>
      <c r="D6" s="33"/>
      <c r="E6" s="32"/>
      <c r="F6" s="33"/>
      <c r="G6" s="33"/>
      <c r="H6" s="32"/>
      <c r="I6" s="33"/>
      <c r="J6" s="32"/>
      <c r="K6" s="32"/>
      <c r="L6" s="32"/>
    </row>
    <row r="7" spans="2:13" ht="32.4">
      <c r="B7" s="28" t="s">
        <v>98</v>
      </c>
      <c r="C7" s="29">
        <v>0</v>
      </c>
      <c r="D7" s="30">
        <v>0</v>
      </c>
      <c r="E7" s="29">
        <v>0</v>
      </c>
      <c r="F7" s="30">
        <v>0</v>
      </c>
      <c r="G7" s="30">
        <v>0</v>
      </c>
      <c r="H7" s="29">
        <v>0</v>
      </c>
      <c r="I7" s="30">
        <v>0</v>
      </c>
      <c r="J7" s="29">
        <v>0</v>
      </c>
      <c r="K7" s="29">
        <v>0</v>
      </c>
      <c r="L7" s="29">
        <v>0</v>
      </c>
    </row>
    <row r="8" spans="2:13" ht="9" customHeight="1">
      <c r="B8" s="31"/>
      <c r="C8" s="32"/>
      <c r="D8" s="33"/>
      <c r="E8" s="32"/>
      <c r="F8" s="33"/>
      <c r="G8" s="33"/>
      <c r="H8" s="32"/>
      <c r="I8" s="33"/>
      <c r="J8" s="32"/>
      <c r="K8" s="32"/>
      <c r="L8" s="32"/>
    </row>
    <row r="9" spans="2:13" ht="32.4">
      <c r="B9" s="28" t="s">
        <v>99</v>
      </c>
      <c r="C9" s="29">
        <v>0</v>
      </c>
      <c r="D9" s="30">
        <v>0</v>
      </c>
      <c r="E9" s="29">
        <v>0</v>
      </c>
      <c r="F9" s="30">
        <v>0</v>
      </c>
      <c r="G9" s="30">
        <v>0</v>
      </c>
      <c r="H9" s="29">
        <v>0</v>
      </c>
      <c r="I9" s="30">
        <v>0</v>
      </c>
      <c r="J9" s="29">
        <v>0</v>
      </c>
      <c r="K9" s="29">
        <v>0</v>
      </c>
      <c r="L9" s="29">
        <v>0</v>
      </c>
    </row>
    <row r="11" spans="2:13" ht="29.25" customHeight="1">
      <c r="B11" s="144" t="s">
        <v>100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"/>
    </row>
    <row r="12" spans="2:13" ht="29.25" customHeight="1">
      <c r="B12" s="122" t="s">
        <v>102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"/>
    </row>
    <row r="13" spans="2:13" s="27" customFormat="1" ht="50.4">
      <c r="B13" s="22" t="s">
        <v>20</v>
      </c>
      <c r="C13" s="23" t="s">
        <v>21</v>
      </c>
      <c r="D13" s="24" t="s">
        <v>22</v>
      </c>
      <c r="E13" s="23" t="s">
        <v>23</v>
      </c>
      <c r="F13" s="25" t="s">
        <v>24</v>
      </c>
      <c r="G13" s="24" t="s">
        <v>25</v>
      </c>
      <c r="H13" s="23" t="s">
        <v>26</v>
      </c>
      <c r="I13" s="24" t="s">
        <v>27</v>
      </c>
      <c r="J13" s="26" t="s">
        <v>28</v>
      </c>
      <c r="K13" s="24" t="s">
        <v>29</v>
      </c>
      <c r="L13" s="24" t="s">
        <v>30</v>
      </c>
    </row>
    <row r="14" spans="2:13" hidden="1">
      <c r="E14" s="34"/>
      <c r="J14" s="35"/>
      <c r="K14" s="35"/>
    </row>
    <row r="15" spans="2:13" ht="32.4">
      <c r="B15" s="28" t="s">
        <v>40</v>
      </c>
      <c r="C15" s="29">
        <v>0</v>
      </c>
      <c r="D15" s="30">
        <v>0</v>
      </c>
      <c r="E15" s="29">
        <v>0</v>
      </c>
      <c r="F15" s="30">
        <v>0</v>
      </c>
      <c r="G15" s="30">
        <v>0</v>
      </c>
      <c r="H15" s="29">
        <v>0</v>
      </c>
      <c r="I15" s="30">
        <v>0</v>
      </c>
      <c r="J15" s="29">
        <v>0</v>
      </c>
      <c r="K15" s="29">
        <v>0</v>
      </c>
      <c r="L15" s="29">
        <v>0</v>
      </c>
    </row>
    <row r="16" spans="2:13" ht="9" customHeight="1">
      <c r="B16" s="31"/>
      <c r="C16" s="32"/>
      <c r="D16" s="33"/>
      <c r="E16" s="32"/>
      <c r="F16" s="33"/>
      <c r="G16" s="33"/>
      <c r="H16" s="32"/>
      <c r="I16" s="33"/>
      <c r="J16" s="32"/>
      <c r="K16" s="32"/>
      <c r="L16" s="32"/>
    </row>
    <row r="17" spans="2:12" ht="32.4">
      <c r="B17" s="28" t="s">
        <v>45</v>
      </c>
      <c r="C17" s="29">
        <v>0</v>
      </c>
      <c r="D17" s="30">
        <v>0</v>
      </c>
      <c r="E17" s="29">
        <v>0</v>
      </c>
      <c r="F17" s="30">
        <v>0</v>
      </c>
      <c r="G17" s="30">
        <v>0</v>
      </c>
      <c r="H17" s="29">
        <v>0</v>
      </c>
      <c r="I17" s="30">
        <v>0</v>
      </c>
      <c r="J17" s="29">
        <v>0</v>
      </c>
      <c r="K17" s="29">
        <v>0</v>
      </c>
      <c r="L17" s="29">
        <v>0</v>
      </c>
    </row>
    <row r="18" spans="2:12" ht="9" customHeight="1">
      <c r="B18" s="31"/>
      <c r="C18" s="32"/>
      <c r="D18" s="33"/>
      <c r="E18" s="32"/>
      <c r="F18" s="33"/>
      <c r="G18" s="33"/>
      <c r="H18" s="32"/>
      <c r="I18" s="33"/>
      <c r="J18" s="32"/>
      <c r="K18" s="32"/>
      <c r="L18" s="32"/>
    </row>
    <row r="19" spans="2:12" ht="32.4">
      <c r="B19" s="28" t="s">
        <v>59</v>
      </c>
      <c r="C19" s="29">
        <v>0</v>
      </c>
      <c r="D19" s="30">
        <v>0</v>
      </c>
      <c r="E19" s="29">
        <v>0</v>
      </c>
      <c r="F19" s="30">
        <v>0</v>
      </c>
      <c r="G19" s="30">
        <v>0</v>
      </c>
      <c r="H19" s="29">
        <v>0</v>
      </c>
      <c r="I19" s="30">
        <v>0</v>
      </c>
      <c r="J19" s="29">
        <v>0</v>
      </c>
      <c r="K19" s="29">
        <v>0</v>
      </c>
      <c r="L19" s="29">
        <v>0</v>
      </c>
    </row>
  </sheetData>
  <mergeCells count="5">
    <mergeCell ref="B12:L12"/>
    <mergeCell ref="B1:L1"/>
    <mergeCell ref="B2:L2"/>
    <mergeCell ref="B3:L3"/>
    <mergeCell ref="B11:L11"/>
  </mergeCells>
  <phoneticPr fontId="0" type="noConversion"/>
  <pageMargins left="0" right="0" top="0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23"/>
  <sheetViews>
    <sheetView workbookViewId="0">
      <selection sqref="A1:H24"/>
    </sheetView>
  </sheetViews>
  <sheetFormatPr defaultRowHeight="13.2"/>
  <cols>
    <col min="1" max="1" width="10.109375" customWidth="1"/>
    <col min="2" max="2" width="13.88671875" customWidth="1"/>
    <col min="3" max="3" width="10.109375" customWidth="1"/>
    <col min="4" max="4" width="25.5546875" customWidth="1"/>
    <col min="5" max="5" width="11.5546875" customWidth="1"/>
    <col min="6" max="6" width="19.5546875" customWidth="1"/>
    <col min="7" max="7" width="20" customWidth="1"/>
    <col min="8" max="8" width="21.44140625" customWidth="1"/>
    <col min="9" max="9" width="16.44140625" hidden="1" customWidth="1"/>
    <col min="10" max="11" width="15.44140625" hidden="1" customWidth="1"/>
    <col min="12" max="12" width="17.109375" hidden="1" customWidth="1"/>
    <col min="13" max="13" width="19.88671875" hidden="1" customWidth="1"/>
    <col min="14" max="14" width="22.5546875" hidden="1" customWidth="1"/>
    <col min="15" max="15" width="31.109375" hidden="1" customWidth="1"/>
    <col min="16" max="16" width="21.109375" hidden="1" customWidth="1"/>
    <col min="17" max="17" width="19.6640625" hidden="1" customWidth="1"/>
    <col min="18" max="23" width="9.109375" hidden="1" customWidth="1"/>
  </cols>
  <sheetData>
    <row r="1" spans="1:29" ht="45" customHeight="1" thickTop="1" thickBot="1">
      <c r="A1" s="117" t="s">
        <v>46</v>
      </c>
      <c r="B1" s="128"/>
      <c r="C1" s="128"/>
      <c r="D1" s="128"/>
      <c r="E1" s="128"/>
      <c r="F1" s="128"/>
      <c r="G1" s="128"/>
      <c r="H1" s="129"/>
      <c r="L1" s="1"/>
    </row>
    <row r="2" spans="1:29" ht="29.25" customHeight="1" thickTop="1">
      <c r="A2" s="144" t="s">
        <v>103</v>
      </c>
      <c r="B2" s="146"/>
      <c r="C2" s="146"/>
      <c r="D2" s="146"/>
      <c r="E2" s="146"/>
      <c r="F2" s="146"/>
      <c r="G2" s="146"/>
      <c r="H2" s="146"/>
      <c r="I2" s="2"/>
      <c r="J2" s="2"/>
      <c r="K2" s="2"/>
      <c r="L2" s="1"/>
    </row>
    <row r="3" spans="1:29" ht="29.25" customHeight="1">
      <c r="A3" s="122" t="s">
        <v>92</v>
      </c>
      <c r="B3" s="127"/>
      <c r="C3" s="127"/>
      <c r="D3" s="127"/>
      <c r="E3" s="127"/>
      <c r="F3" s="127"/>
      <c r="G3" s="127"/>
      <c r="H3" s="127"/>
      <c r="I3" s="2"/>
      <c r="J3" s="2"/>
      <c r="K3" s="2"/>
      <c r="L3" s="1"/>
    </row>
    <row r="4" spans="1:29" s="10" customFormat="1" ht="29.25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7" t="s">
        <v>6</v>
      </c>
      <c r="H4" s="5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9" t="s">
        <v>17</v>
      </c>
      <c r="S4" s="124" t="s">
        <v>18</v>
      </c>
      <c r="T4" s="125"/>
      <c r="U4" s="125"/>
      <c r="V4" s="125"/>
      <c r="W4" s="126"/>
      <c r="X4"/>
      <c r="Y4"/>
      <c r="Z4"/>
      <c r="AA4"/>
      <c r="AB4"/>
      <c r="AC4"/>
    </row>
    <row r="5" spans="1:29" ht="16.8">
      <c r="A5" s="11">
        <v>2011</v>
      </c>
      <c r="B5" s="12">
        <v>40849</v>
      </c>
      <c r="C5" s="13" t="s">
        <v>104</v>
      </c>
      <c r="D5" s="13" t="s">
        <v>49</v>
      </c>
      <c r="E5" s="13">
        <v>21381</v>
      </c>
      <c r="F5" s="14">
        <v>484</v>
      </c>
      <c r="G5" s="14">
        <v>0</v>
      </c>
      <c r="H5" s="15" t="s">
        <v>19</v>
      </c>
      <c r="I5" s="16">
        <f>IF(AND(F5&gt;0)*(G5=0),1,0)</f>
        <v>1</v>
      </c>
      <c r="J5" s="17">
        <f>IF(I5=1,F5,0)</f>
        <v>484</v>
      </c>
      <c r="K5" s="16">
        <f>IF(AND(G5&gt;0)*(F5=0),1,0)</f>
        <v>0</v>
      </c>
      <c r="L5" s="17">
        <f>IF(K5=1,G5,0)</f>
        <v>0</v>
      </c>
      <c r="M5" s="16">
        <f>IF(AND(F5=" ")*(G5=" "),0,IF(AND(F5&gt;0)*(G5&gt;0),1,0))</f>
        <v>0</v>
      </c>
      <c r="N5" s="17">
        <f>IF(M5=1,F5,0)</f>
        <v>0</v>
      </c>
      <c r="O5" s="17">
        <f>IF(M5=1,G5,0)</f>
        <v>0</v>
      </c>
      <c r="P5" s="16">
        <v>0</v>
      </c>
      <c r="Q5" s="16">
        <f>IF(E5&gt;0,1,0)</f>
        <v>1</v>
      </c>
      <c r="R5" s="18">
        <v>0</v>
      </c>
      <c r="S5" s="19">
        <f>IF(F5&lt;&gt;0,0,1)</f>
        <v>0</v>
      </c>
      <c r="T5" s="20">
        <f>IF(F5&gt;0,0,1)</f>
        <v>0</v>
      </c>
      <c r="U5" s="19">
        <f>IF(G5&lt;&gt;0,0,1)</f>
        <v>1</v>
      </c>
      <c r="V5" s="20">
        <f>IF(G5&gt;0,0,1)</f>
        <v>1</v>
      </c>
      <c r="W5" s="21">
        <f>IF(E5=0,0,SUM(S5:V5))</f>
        <v>2</v>
      </c>
    </row>
    <row r="7" spans="1:29" s="10" customFormat="1" ht="29.25" customHeight="1">
      <c r="A7" s="3" t="s">
        <v>0</v>
      </c>
      <c r="B7" s="4" t="s">
        <v>1</v>
      </c>
      <c r="C7" s="5" t="s">
        <v>2</v>
      </c>
      <c r="D7" s="5" t="s">
        <v>3</v>
      </c>
      <c r="E7" s="5" t="s">
        <v>4</v>
      </c>
      <c r="F7" s="6" t="s">
        <v>5</v>
      </c>
      <c r="G7" s="7" t="s">
        <v>6</v>
      </c>
      <c r="H7" s="5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8" t="s">
        <v>15</v>
      </c>
      <c r="Q7" s="8" t="s">
        <v>16</v>
      </c>
      <c r="R7" s="9" t="s">
        <v>17</v>
      </c>
      <c r="S7" s="124" t="s">
        <v>18</v>
      </c>
      <c r="T7" s="125"/>
      <c r="U7" s="125"/>
      <c r="V7" s="125"/>
      <c r="W7" s="126"/>
      <c r="X7"/>
      <c r="Y7"/>
      <c r="Z7"/>
      <c r="AA7"/>
      <c r="AB7"/>
      <c r="AC7"/>
    </row>
    <row r="8" spans="1:29" ht="16.8">
      <c r="A8" s="11">
        <v>2012</v>
      </c>
      <c r="B8" s="12"/>
      <c r="C8" s="13" t="s">
        <v>104</v>
      </c>
      <c r="D8" s="13" t="s">
        <v>49</v>
      </c>
      <c r="E8" s="13"/>
      <c r="F8" s="14"/>
      <c r="G8" s="14"/>
      <c r="H8" s="15"/>
      <c r="I8" s="16">
        <f>IF(AND(F8&gt;0)*(G8=0),1,0)</f>
        <v>0</v>
      </c>
      <c r="J8" s="17">
        <f>IF(I8=1,F8,0)</f>
        <v>0</v>
      </c>
      <c r="K8" s="16">
        <f>IF(AND(G8&gt;0)*(F8=0),1,0)</f>
        <v>0</v>
      </c>
      <c r="L8" s="17">
        <f>IF(K8=1,G8,0)</f>
        <v>0</v>
      </c>
      <c r="M8" s="16">
        <f>IF(AND(F8=" ")*(G8=" "),0,IF(AND(F8&gt;0)*(G8&gt;0),1,0))</f>
        <v>0</v>
      </c>
      <c r="N8" s="17">
        <f>IF(M8=1,F8,0)</f>
        <v>0</v>
      </c>
      <c r="O8" s="17">
        <f>IF(M8=1,G8,0)</f>
        <v>0</v>
      </c>
      <c r="P8" s="16">
        <v>0</v>
      </c>
      <c r="Q8" s="16">
        <f>IF(E8&gt;0,1,0)</f>
        <v>0</v>
      </c>
      <c r="R8" s="18">
        <v>0</v>
      </c>
      <c r="S8" s="19">
        <f>IF(F8&lt;&gt;0,0,1)</f>
        <v>1</v>
      </c>
      <c r="T8" s="20">
        <f>IF(F8&gt;0,0,1)</f>
        <v>1</v>
      </c>
      <c r="U8" s="19">
        <f>IF(G8&lt;&gt;0,0,1)</f>
        <v>1</v>
      </c>
      <c r="V8" s="20">
        <f>IF(G8&gt;0,0,1)</f>
        <v>1</v>
      </c>
      <c r="W8" s="21">
        <f>IF(E8=0,0,SUM(S8:V8))</f>
        <v>0</v>
      </c>
    </row>
    <row r="10" spans="1:29" s="10" customFormat="1" ht="29.25" customHeight="1">
      <c r="A10" s="3" t="s">
        <v>0</v>
      </c>
      <c r="B10" s="4" t="s">
        <v>1</v>
      </c>
      <c r="C10" s="5" t="s">
        <v>2</v>
      </c>
      <c r="D10" s="5" t="s">
        <v>3</v>
      </c>
      <c r="E10" s="5" t="s">
        <v>4</v>
      </c>
      <c r="F10" s="6" t="s">
        <v>5</v>
      </c>
      <c r="G10" s="7" t="s">
        <v>6</v>
      </c>
      <c r="H10" s="5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8" t="s">
        <v>13</v>
      </c>
      <c r="O10" s="8" t="s">
        <v>14</v>
      </c>
      <c r="P10" s="8" t="s">
        <v>15</v>
      </c>
      <c r="Q10" s="8" t="s">
        <v>16</v>
      </c>
      <c r="R10" s="9" t="s">
        <v>17</v>
      </c>
      <c r="S10" s="124" t="s">
        <v>18</v>
      </c>
      <c r="T10" s="125"/>
      <c r="U10" s="125"/>
      <c r="V10" s="125"/>
      <c r="W10" s="126"/>
      <c r="X10"/>
      <c r="Y10"/>
      <c r="Z10"/>
      <c r="AA10"/>
      <c r="AB10"/>
      <c r="AC10"/>
    </row>
    <row r="11" spans="1:29" ht="16.8">
      <c r="A11" s="11">
        <v>2013</v>
      </c>
      <c r="B11" s="12"/>
      <c r="C11" s="13" t="s">
        <v>104</v>
      </c>
      <c r="D11" s="13" t="s">
        <v>49</v>
      </c>
      <c r="E11" s="13" t="s">
        <v>107</v>
      </c>
      <c r="F11" s="14"/>
      <c r="G11" s="14"/>
      <c r="H11" s="15"/>
      <c r="I11" s="16">
        <f>IF(AND(F11&gt;0)*(G11=0),1,0)</f>
        <v>0</v>
      </c>
      <c r="J11" s="17">
        <f>IF(I11=1,F11,0)</f>
        <v>0</v>
      </c>
      <c r="K11" s="16">
        <f>IF(AND(G11&gt;0)*(F11=0),1,0)</f>
        <v>0</v>
      </c>
      <c r="L11" s="17">
        <f>IF(K11=1,G11,0)</f>
        <v>0</v>
      </c>
      <c r="M11" s="16">
        <f>IF(AND(F11=" ")*(G11=" "),0,IF(AND(F11&gt;0)*(G11&gt;0),1,0))</f>
        <v>0</v>
      </c>
      <c r="N11" s="17">
        <f>IF(M11=1,F11,0)</f>
        <v>0</v>
      </c>
      <c r="O11" s="17">
        <f>IF(M11=1,G11,0)</f>
        <v>0</v>
      </c>
      <c r="P11" s="16">
        <v>0</v>
      </c>
      <c r="Q11" s="16">
        <v>0</v>
      </c>
      <c r="R11" s="18">
        <v>0</v>
      </c>
      <c r="S11" s="19">
        <f>IF(F11&lt;&gt;0,0,1)</f>
        <v>1</v>
      </c>
      <c r="T11" s="20">
        <f>IF(F11&gt;0,0,1)</f>
        <v>1</v>
      </c>
      <c r="U11" s="19">
        <f>IF(G11&lt;&gt;0,0,1)</f>
        <v>1</v>
      </c>
      <c r="V11" s="20">
        <f>IF(G11&gt;0,0,1)</f>
        <v>1</v>
      </c>
      <c r="W11" s="21">
        <f>IF(E11=0,0,SUM(S11:V11))</f>
        <v>4</v>
      </c>
    </row>
    <row r="12" spans="1:29" ht="16.8">
      <c r="A12" s="60"/>
      <c r="B12" s="50"/>
      <c r="C12" s="51"/>
      <c r="D12" s="51"/>
      <c r="E12" s="51"/>
      <c r="F12" s="52"/>
      <c r="G12" s="52"/>
      <c r="H12" s="61"/>
    </row>
    <row r="13" spans="1:29">
      <c r="A13" s="46"/>
      <c r="B13" s="46"/>
      <c r="C13" s="46"/>
      <c r="D13" s="46"/>
      <c r="E13" s="46"/>
      <c r="F13" s="46"/>
      <c r="G13" s="46"/>
      <c r="H13" s="46"/>
    </row>
    <row r="14" spans="1:29" ht="29.25" customHeight="1">
      <c r="A14" s="120" t="s">
        <v>105</v>
      </c>
      <c r="B14" s="130"/>
      <c r="C14" s="130"/>
      <c r="D14" s="130"/>
      <c r="E14" s="130"/>
      <c r="F14" s="130"/>
      <c r="G14" s="130"/>
      <c r="H14" s="130"/>
      <c r="I14" s="2"/>
      <c r="J14" s="2"/>
      <c r="K14" s="2"/>
      <c r="L14" s="1"/>
    </row>
    <row r="15" spans="1:29" ht="29.25" customHeight="1">
      <c r="A15" s="122" t="s">
        <v>106</v>
      </c>
      <c r="B15" s="127"/>
      <c r="C15" s="127"/>
      <c r="D15" s="127"/>
      <c r="E15" s="127"/>
      <c r="F15" s="127"/>
      <c r="G15" s="127"/>
      <c r="H15" s="127"/>
      <c r="I15" s="2"/>
      <c r="J15" s="2"/>
      <c r="K15" s="2"/>
      <c r="L15" s="1"/>
    </row>
    <row r="16" spans="1:29" s="10" customFormat="1" ht="29.25" customHeight="1">
      <c r="A16" s="3" t="s">
        <v>0</v>
      </c>
      <c r="B16" s="4" t="s">
        <v>1</v>
      </c>
      <c r="C16" s="5" t="s">
        <v>2</v>
      </c>
      <c r="D16" s="5" t="s">
        <v>3</v>
      </c>
      <c r="E16" s="5" t="s">
        <v>4</v>
      </c>
      <c r="F16" s="6" t="s">
        <v>5</v>
      </c>
      <c r="G16" s="7" t="s">
        <v>6</v>
      </c>
      <c r="H16" s="5" t="s">
        <v>7</v>
      </c>
      <c r="I16" s="8" t="s">
        <v>8</v>
      </c>
      <c r="J16" s="8" t="s">
        <v>9</v>
      </c>
      <c r="K16" s="8" t="s">
        <v>10</v>
      </c>
      <c r="L16" s="8" t="s">
        <v>11</v>
      </c>
      <c r="M16" s="8" t="s">
        <v>12</v>
      </c>
      <c r="N16" s="8" t="s">
        <v>13</v>
      </c>
      <c r="O16" s="8" t="s">
        <v>14</v>
      </c>
      <c r="P16" s="8" t="s">
        <v>15</v>
      </c>
      <c r="Q16" s="8" t="s">
        <v>16</v>
      </c>
      <c r="R16" s="9" t="s">
        <v>17</v>
      </c>
      <c r="S16" s="124" t="s">
        <v>18</v>
      </c>
      <c r="T16" s="125"/>
      <c r="U16" s="125"/>
      <c r="V16" s="125"/>
      <c r="W16" s="126"/>
      <c r="X16"/>
      <c r="Y16"/>
      <c r="Z16"/>
      <c r="AA16"/>
      <c r="AB16"/>
      <c r="AC16"/>
    </row>
    <row r="17" spans="1:29" ht="16.8">
      <c r="A17" s="11">
        <v>2014</v>
      </c>
      <c r="B17" s="12"/>
      <c r="C17" s="13" t="s">
        <v>104</v>
      </c>
      <c r="D17" s="13" t="s">
        <v>49</v>
      </c>
      <c r="E17" s="13"/>
      <c r="F17" s="14"/>
      <c r="G17" s="14"/>
      <c r="H17" s="15"/>
      <c r="I17" s="16">
        <f>IF(AND(F17&gt;0)*(G17=0),1,0)</f>
        <v>0</v>
      </c>
      <c r="J17" s="17">
        <f>IF(I17=1,F17,0)</f>
        <v>0</v>
      </c>
      <c r="K17" s="16">
        <f>IF(AND(G17&gt;0)*(F17=0),1,0)</f>
        <v>0</v>
      </c>
      <c r="L17" s="17">
        <f>IF(K17=1,G17,0)</f>
        <v>0</v>
      </c>
      <c r="M17" s="16">
        <f>IF(AND(F17=" ")*(G17=" "),0,IF(AND(F17&gt;0)*(G17&gt;0),1,0))</f>
        <v>0</v>
      </c>
      <c r="N17" s="17">
        <f>IF(M17=1,F17,0)</f>
        <v>0</v>
      </c>
      <c r="O17" s="17">
        <f>IF(M17=1,G17,0)</f>
        <v>0</v>
      </c>
      <c r="P17" s="16">
        <v>0</v>
      </c>
      <c r="Q17" s="16">
        <f>IF(E17&gt;0,1,0)</f>
        <v>0</v>
      </c>
      <c r="R17" s="18">
        <v>0</v>
      </c>
      <c r="S17" s="19">
        <f>IF(F17&lt;&gt;0,0,1)</f>
        <v>1</v>
      </c>
      <c r="T17" s="20">
        <f>IF(F17&gt;0,0,1)</f>
        <v>1</v>
      </c>
      <c r="U17" s="19">
        <f>IF(G17&lt;&gt;0,0,1)</f>
        <v>1</v>
      </c>
      <c r="V17" s="20">
        <f>IF(G17&gt;0,0,1)</f>
        <v>1</v>
      </c>
      <c r="W17" s="21">
        <f>IF(E17=0,0,SUM(S17:V17))</f>
        <v>0</v>
      </c>
    </row>
    <row r="19" spans="1:29" s="10" customFormat="1" ht="29.25" customHeight="1">
      <c r="A19" s="3" t="s">
        <v>0</v>
      </c>
      <c r="B19" s="4" t="s">
        <v>1</v>
      </c>
      <c r="C19" s="5" t="s">
        <v>2</v>
      </c>
      <c r="D19" s="5" t="s">
        <v>3</v>
      </c>
      <c r="E19" s="5" t="s">
        <v>4</v>
      </c>
      <c r="F19" s="6" t="s">
        <v>5</v>
      </c>
      <c r="G19" s="7" t="s">
        <v>6</v>
      </c>
      <c r="H19" s="5" t="s">
        <v>7</v>
      </c>
      <c r="I19" s="8" t="s">
        <v>8</v>
      </c>
      <c r="J19" s="8" t="s">
        <v>9</v>
      </c>
      <c r="K19" s="8" t="s">
        <v>10</v>
      </c>
      <c r="L19" s="8" t="s">
        <v>11</v>
      </c>
      <c r="M19" s="8" t="s">
        <v>12</v>
      </c>
      <c r="N19" s="8" t="s">
        <v>13</v>
      </c>
      <c r="O19" s="8" t="s">
        <v>14</v>
      </c>
      <c r="P19" s="8" t="s">
        <v>15</v>
      </c>
      <c r="Q19" s="8" t="s">
        <v>16</v>
      </c>
      <c r="R19" s="9" t="s">
        <v>17</v>
      </c>
      <c r="S19" s="124" t="s">
        <v>18</v>
      </c>
      <c r="T19" s="125"/>
      <c r="U19" s="125"/>
      <c r="V19" s="125"/>
      <c r="W19" s="126"/>
      <c r="X19"/>
      <c r="Y19"/>
      <c r="Z19"/>
      <c r="AA19"/>
      <c r="AB19"/>
      <c r="AC19"/>
    </row>
    <row r="20" spans="1:29" ht="16.8">
      <c r="A20" s="11">
        <v>2015</v>
      </c>
      <c r="B20" s="12"/>
      <c r="C20" s="13" t="s">
        <v>104</v>
      </c>
      <c r="D20" s="13" t="s">
        <v>49</v>
      </c>
      <c r="E20" s="13"/>
      <c r="F20" s="14"/>
      <c r="G20" s="14"/>
      <c r="H20" s="15"/>
      <c r="I20" s="16">
        <f>IF(AND(F20&gt;0)*(G20=0),1,0)</f>
        <v>0</v>
      </c>
      <c r="J20" s="17">
        <f>IF(I20=1,F20,0)</f>
        <v>0</v>
      </c>
      <c r="K20" s="16">
        <f>IF(AND(G20&gt;0)*(F20=0),1,0)</f>
        <v>0</v>
      </c>
      <c r="L20" s="17">
        <f>IF(K20=1,G20,0)</f>
        <v>0</v>
      </c>
      <c r="M20" s="16">
        <f>IF(AND(F20=" ")*(G20=" "),0,IF(AND(F20&gt;0)*(G20&gt;0),1,0))</f>
        <v>0</v>
      </c>
      <c r="N20" s="17">
        <f>IF(M20=1,F20,0)</f>
        <v>0</v>
      </c>
      <c r="O20" s="17">
        <f>IF(M20=1,G20,0)</f>
        <v>0</v>
      </c>
      <c r="P20" s="16">
        <v>0</v>
      </c>
      <c r="Q20" s="16">
        <f>IF(E20&gt;0,1,0)</f>
        <v>0</v>
      </c>
      <c r="R20" s="18">
        <v>0</v>
      </c>
      <c r="S20" s="19">
        <f>IF(F20&lt;&gt;0,0,1)</f>
        <v>1</v>
      </c>
      <c r="T20" s="20">
        <f>IF(F20&gt;0,0,1)</f>
        <v>1</v>
      </c>
      <c r="U20" s="19">
        <f>IF(G20&lt;&gt;0,0,1)</f>
        <v>1</v>
      </c>
      <c r="V20" s="20">
        <f>IF(G20&gt;0,0,1)</f>
        <v>1</v>
      </c>
      <c r="W20" s="21">
        <f>IF(E20=0,0,SUM(S20:V20))</f>
        <v>0</v>
      </c>
    </row>
    <row r="22" spans="1:29" s="10" customFormat="1" ht="29.25" customHeight="1">
      <c r="A22" s="3" t="s">
        <v>0</v>
      </c>
      <c r="B22" s="4" t="s">
        <v>1</v>
      </c>
      <c r="C22" s="5" t="s">
        <v>2</v>
      </c>
      <c r="D22" s="5" t="s">
        <v>3</v>
      </c>
      <c r="E22" s="5" t="s">
        <v>4</v>
      </c>
      <c r="F22" s="6" t="s">
        <v>5</v>
      </c>
      <c r="G22" s="7" t="s">
        <v>6</v>
      </c>
      <c r="H22" s="5" t="s">
        <v>7</v>
      </c>
      <c r="I22" s="8" t="s">
        <v>8</v>
      </c>
      <c r="J22" s="8" t="s">
        <v>9</v>
      </c>
      <c r="K22" s="8" t="s">
        <v>10</v>
      </c>
      <c r="L22" s="8" t="s">
        <v>11</v>
      </c>
      <c r="M22" s="8" t="s">
        <v>12</v>
      </c>
      <c r="N22" s="8" t="s">
        <v>13</v>
      </c>
      <c r="O22" s="8" t="s">
        <v>14</v>
      </c>
      <c r="P22" s="8" t="s">
        <v>15</v>
      </c>
      <c r="Q22" s="8" t="s">
        <v>16</v>
      </c>
      <c r="R22" s="9" t="s">
        <v>17</v>
      </c>
      <c r="S22" s="124" t="s">
        <v>18</v>
      </c>
      <c r="T22" s="125"/>
      <c r="U22" s="125"/>
      <c r="V22" s="125"/>
      <c r="W22" s="126"/>
      <c r="X22"/>
      <c r="Y22"/>
      <c r="Z22"/>
      <c r="AA22"/>
      <c r="AB22"/>
      <c r="AC22"/>
    </row>
    <row r="23" spans="1:29" ht="16.8">
      <c r="A23" s="11">
        <v>2016</v>
      </c>
      <c r="B23" s="12"/>
      <c r="C23" s="13" t="s">
        <v>104</v>
      </c>
      <c r="D23" s="13" t="s">
        <v>49</v>
      </c>
      <c r="E23" s="13"/>
      <c r="F23" s="14"/>
      <c r="G23" s="14"/>
      <c r="H23" s="15"/>
      <c r="I23" s="16">
        <f>IF(AND(F23&gt;0)*(G23=0),1,0)</f>
        <v>0</v>
      </c>
      <c r="J23" s="17">
        <f>IF(I23=1,F23,0)</f>
        <v>0</v>
      </c>
      <c r="K23" s="16">
        <f>IF(AND(G23&gt;0)*(F23=0),1,0)</f>
        <v>0</v>
      </c>
      <c r="L23" s="17">
        <f>IF(K23=1,G23,0)</f>
        <v>0</v>
      </c>
      <c r="M23" s="16">
        <f>IF(AND(F23=" ")*(G23=" "),0,IF(AND(F23&gt;0)*(G23&gt;0),1,0))</f>
        <v>0</v>
      </c>
      <c r="N23" s="17">
        <f>IF(M23=1,F23,0)</f>
        <v>0</v>
      </c>
      <c r="O23" s="17">
        <f>IF(M23=1,G23,0)</f>
        <v>0</v>
      </c>
      <c r="P23" s="16">
        <v>0</v>
      </c>
      <c r="Q23" s="16">
        <f>IF(E23&gt;0,1,0)</f>
        <v>0</v>
      </c>
      <c r="R23" s="18">
        <v>0</v>
      </c>
      <c r="S23" s="19">
        <f>IF(F23&lt;&gt;0,0,1)</f>
        <v>1</v>
      </c>
      <c r="T23" s="20">
        <f>IF(F23&gt;0,0,1)</f>
        <v>1</v>
      </c>
      <c r="U23" s="19">
        <f>IF(G23&lt;&gt;0,0,1)</f>
        <v>1</v>
      </c>
      <c r="V23" s="20">
        <f>IF(G23&gt;0,0,1)</f>
        <v>1</v>
      </c>
      <c r="W23" s="21">
        <f>IF(E23=0,0,SUM(S23:V23))</f>
        <v>0</v>
      </c>
    </row>
  </sheetData>
  <mergeCells count="11">
    <mergeCell ref="A15:H15"/>
    <mergeCell ref="S16:W16"/>
    <mergeCell ref="S19:W19"/>
    <mergeCell ref="S22:W22"/>
    <mergeCell ref="S10:W10"/>
    <mergeCell ref="A1:H1"/>
    <mergeCell ref="A2:H2"/>
    <mergeCell ref="A3:H3"/>
    <mergeCell ref="S4:W4"/>
    <mergeCell ref="S7:W7"/>
    <mergeCell ref="A14:H14"/>
  </mergeCells>
  <phoneticPr fontId="0" type="noConversion"/>
  <pageMargins left="0" right="0" top="0" bottom="0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M20"/>
  <sheetViews>
    <sheetView workbookViewId="0">
      <selection activeCell="B2" sqref="B2:L2"/>
    </sheetView>
  </sheetViews>
  <sheetFormatPr defaultRowHeight="13.2"/>
  <cols>
    <col min="1" max="1" width="2.44140625" customWidth="1"/>
    <col min="2" max="2" width="12.6640625" customWidth="1"/>
    <col min="3" max="3" width="11" customWidth="1"/>
    <col min="4" max="4" width="15" customWidth="1"/>
    <col min="5" max="5" width="11.109375" customWidth="1"/>
    <col min="6" max="6" width="12.5546875" customWidth="1"/>
    <col min="7" max="7" width="12.6640625" customWidth="1"/>
    <col min="8" max="8" width="10.109375" customWidth="1"/>
    <col min="9" max="9" width="14.44140625" customWidth="1"/>
    <col min="10" max="11" width="12.6640625" customWidth="1"/>
    <col min="12" max="12" width="12.33203125" customWidth="1"/>
  </cols>
  <sheetData>
    <row r="1" spans="2:13" ht="45" customHeight="1" thickTop="1" thickBot="1">
      <c r="B1" s="117" t="s">
        <v>46</v>
      </c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"/>
    </row>
    <row r="2" spans="2:13" ht="29.25" customHeight="1" thickTop="1">
      <c r="B2" s="122" t="s">
        <v>108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2:13" ht="29.25" customHeight="1">
      <c r="B3" s="144" t="s">
        <v>110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"/>
    </row>
    <row r="4" spans="2:13" s="27" customFormat="1" ht="50.4">
      <c r="B4" s="22" t="s">
        <v>20</v>
      </c>
      <c r="C4" s="23" t="s">
        <v>21</v>
      </c>
      <c r="D4" s="24" t="s">
        <v>22</v>
      </c>
      <c r="E4" s="23" t="s">
        <v>23</v>
      </c>
      <c r="F4" s="25" t="s">
        <v>24</v>
      </c>
      <c r="G4" s="24" t="s">
        <v>25</v>
      </c>
      <c r="H4" s="23" t="s">
        <v>26</v>
      </c>
      <c r="I4" s="24" t="s">
        <v>27</v>
      </c>
      <c r="J4" s="26" t="s">
        <v>28</v>
      </c>
      <c r="K4" s="24" t="s">
        <v>29</v>
      </c>
      <c r="L4" s="24" t="s">
        <v>30</v>
      </c>
    </row>
    <row r="5" spans="2:13" ht="32.4">
      <c r="B5" s="28" t="s">
        <v>38</v>
      </c>
      <c r="C5" s="29">
        <v>0</v>
      </c>
      <c r="D5" s="30">
        <v>0</v>
      </c>
      <c r="E5" s="29">
        <v>0</v>
      </c>
      <c r="F5" s="30">
        <v>0</v>
      </c>
      <c r="G5" s="30">
        <v>0</v>
      </c>
      <c r="H5" s="29">
        <v>0</v>
      </c>
      <c r="I5" s="30">
        <v>0</v>
      </c>
      <c r="J5" s="29">
        <v>0</v>
      </c>
      <c r="K5" s="29">
        <v>1</v>
      </c>
      <c r="L5" s="29">
        <v>1</v>
      </c>
    </row>
    <row r="6" spans="2:13" ht="9" customHeight="1">
      <c r="B6" s="31"/>
      <c r="C6" s="32"/>
      <c r="D6" s="33"/>
      <c r="E6" s="32"/>
      <c r="F6" s="33"/>
      <c r="G6" s="33"/>
      <c r="H6" s="32"/>
      <c r="I6" s="33"/>
      <c r="J6" s="32"/>
      <c r="K6" s="32"/>
      <c r="L6" s="32"/>
    </row>
    <row r="7" spans="2:13" ht="32.4">
      <c r="B7" s="28" t="s">
        <v>98</v>
      </c>
      <c r="C7" s="29">
        <v>0</v>
      </c>
      <c r="D7" s="30">
        <v>0</v>
      </c>
      <c r="E7" s="29">
        <v>0</v>
      </c>
      <c r="F7" s="30">
        <v>0</v>
      </c>
      <c r="G7" s="30">
        <v>0</v>
      </c>
      <c r="H7" s="29">
        <v>0</v>
      </c>
      <c r="I7" s="30">
        <v>0</v>
      </c>
      <c r="J7" s="29">
        <v>0</v>
      </c>
      <c r="K7" s="29">
        <v>1</v>
      </c>
      <c r="L7" s="29">
        <v>1</v>
      </c>
    </row>
    <row r="8" spans="2:13" ht="9" customHeight="1">
      <c r="B8" s="31"/>
      <c r="C8" s="32"/>
      <c r="D8" s="33"/>
      <c r="E8" s="32"/>
      <c r="F8" s="33"/>
      <c r="G8" s="33"/>
      <c r="H8" s="32"/>
      <c r="I8" s="33"/>
      <c r="J8" s="32"/>
      <c r="K8" s="32"/>
      <c r="L8" s="32"/>
    </row>
    <row r="10" spans="2:13" ht="29.25" customHeight="1">
      <c r="B10" s="120" t="s">
        <v>109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"/>
    </row>
    <row r="11" spans="2:13" ht="29.25" customHeight="1">
      <c r="B11" s="122" t="s">
        <v>111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"/>
    </row>
    <row r="12" spans="2:13" s="27" customFormat="1" ht="50.4">
      <c r="B12" s="22" t="s">
        <v>20</v>
      </c>
      <c r="C12" s="23" t="s">
        <v>21</v>
      </c>
      <c r="D12" s="24" t="s">
        <v>22</v>
      </c>
      <c r="E12" s="23" t="s">
        <v>23</v>
      </c>
      <c r="F12" s="25" t="s">
        <v>24</v>
      </c>
      <c r="G12" s="24" t="s">
        <v>25</v>
      </c>
      <c r="H12" s="23" t="s">
        <v>26</v>
      </c>
      <c r="I12" s="24" t="s">
        <v>27</v>
      </c>
      <c r="J12" s="26" t="s">
        <v>28</v>
      </c>
      <c r="K12" s="24" t="s">
        <v>29</v>
      </c>
      <c r="L12" s="24" t="s">
        <v>30</v>
      </c>
    </row>
    <row r="13" spans="2:13" hidden="1">
      <c r="E13" s="34"/>
      <c r="J13" s="35"/>
      <c r="K13" s="35"/>
    </row>
    <row r="14" spans="2:13" ht="32.4">
      <c r="B14" s="28" t="s">
        <v>99</v>
      </c>
      <c r="C14" s="29">
        <v>0</v>
      </c>
      <c r="D14" s="30">
        <v>0</v>
      </c>
      <c r="E14" s="29">
        <v>0</v>
      </c>
      <c r="F14" s="30">
        <v>0</v>
      </c>
      <c r="G14" s="30">
        <v>0</v>
      </c>
      <c r="H14" s="29">
        <v>0</v>
      </c>
      <c r="I14" s="30">
        <v>0</v>
      </c>
      <c r="J14" s="29">
        <v>0</v>
      </c>
      <c r="K14" s="29">
        <v>0</v>
      </c>
      <c r="L14" s="29">
        <v>0</v>
      </c>
    </row>
    <row r="15" spans="2:13">
      <c r="E15" s="34"/>
      <c r="J15" s="35"/>
      <c r="K15" s="35"/>
    </row>
    <row r="16" spans="2:13" ht="32.4">
      <c r="B16" s="28" t="s">
        <v>40</v>
      </c>
      <c r="C16" s="29">
        <v>0</v>
      </c>
      <c r="D16" s="30">
        <v>0</v>
      </c>
      <c r="E16" s="29">
        <v>0</v>
      </c>
      <c r="F16" s="30">
        <v>0</v>
      </c>
      <c r="G16" s="30">
        <v>0</v>
      </c>
      <c r="H16" s="29">
        <v>0</v>
      </c>
      <c r="I16" s="30">
        <v>0</v>
      </c>
      <c r="J16" s="29">
        <v>0</v>
      </c>
      <c r="K16" s="29">
        <v>0</v>
      </c>
      <c r="L16" s="29">
        <v>0</v>
      </c>
    </row>
    <row r="17" spans="2:12" ht="9" customHeight="1">
      <c r="B17" s="31"/>
      <c r="C17" s="32"/>
      <c r="D17" s="33"/>
      <c r="E17" s="32"/>
      <c r="F17" s="33"/>
      <c r="G17" s="33"/>
      <c r="H17" s="32"/>
      <c r="I17" s="33"/>
      <c r="J17" s="32"/>
      <c r="K17" s="32"/>
      <c r="L17" s="32"/>
    </row>
    <row r="18" spans="2:12" ht="32.4">
      <c r="B18" s="28" t="s">
        <v>45</v>
      </c>
      <c r="C18" s="29">
        <v>0</v>
      </c>
      <c r="D18" s="30">
        <v>0</v>
      </c>
      <c r="E18" s="29">
        <v>0</v>
      </c>
      <c r="F18" s="30">
        <v>0</v>
      </c>
      <c r="G18" s="30">
        <v>0</v>
      </c>
      <c r="H18" s="29">
        <v>0</v>
      </c>
      <c r="I18" s="30">
        <v>0</v>
      </c>
      <c r="J18" s="29">
        <v>1</v>
      </c>
      <c r="K18" s="29">
        <v>0</v>
      </c>
      <c r="L18" s="29">
        <v>1</v>
      </c>
    </row>
    <row r="19" spans="2:12" ht="9" customHeight="1">
      <c r="B19" s="31"/>
      <c r="C19" s="32"/>
      <c r="D19" s="33"/>
      <c r="E19" s="32"/>
      <c r="F19" s="33"/>
      <c r="G19" s="33"/>
      <c r="H19" s="32"/>
      <c r="I19" s="33"/>
      <c r="J19" s="32"/>
      <c r="K19" s="32"/>
      <c r="L19" s="32"/>
    </row>
    <row r="20" spans="2:12" ht="32.4">
      <c r="B20" s="28" t="s">
        <v>59</v>
      </c>
      <c r="C20" s="29">
        <v>4</v>
      </c>
      <c r="D20" s="30">
        <v>23000</v>
      </c>
      <c r="E20" s="29">
        <v>0</v>
      </c>
      <c r="F20" s="30">
        <v>0</v>
      </c>
      <c r="G20" s="30">
        <v>0</v>
      </c>
      <c r="H20" s="29">
        <v>0</v>
      </c>
      <c r="I20" s="30">
        <v>0</v>
      </c>
      <c r="J20" s="29">
        <v>0</v>
      </c>
      <c r="K20" s="29">
        <v>0</v>
      </c>
      <c r="L20" s="29">
        <v>4</v>
      </c>
    </row>
  </sheetData>
  <mergeCells count="5">
    <mergeCell ref="B11:L11"/>
    <mergeCell ref="B1:L1"/>
    <mergeCell ref="B2:L2"/>
    <mergeCell ref="B3:L3"/>
    <mergeCell ref="B10:L10"/>
  </mergeCells>
  <phoneticPr fontId="0" type="noConversion"/>
  <pageMargins left="0" right="0" top="0" bottom="0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D25"/>
  <sheetViews>
    <sheetView workbookViewId="0">
      <selection activeCell="A3" sqref="A3:I3"/>
    </sheetView>
  </sheetViews>
  <sheetFormatPr defaultRowHeight="13.2"/>
  <cols>
    <col min="1" max="1" width="7.6640625" customWidth="1"/>
    <col min="2" max="4" width="13.88671875" customWidth="1"/>
    <col min="5" max="5" width="18" customWidth="1"/>
    <col min="6" max="6" width="17.5546875" customWidth="1"/>
    <col min="7" max="7" width="17" customWidth="1"/>
    <col min="8" max="8" width="17.5546875" customWidth="1"/>
    <col min="9" max="9" width="35.44140625" customWidth="1"/>
    <col min="10" max="10" width="16.44140625" hidden="1" customWidth="1"/>
    <col min="11" max="12" width="15.44140625" hidden="1" customWidth="1"/>
    <col min="13" max="13" width="17.109375" hidden="1" customWidth="1"/>
    <col min="14" max="14" width="19.88671875" hidden="1" customWidth="1"/>
    <col min="15" max="15" width="22.5546875" hidden="1" customWidth="1"/>
    <col min="16" max="16" width="31.109375" hidden="1" customWidth="1"/>
    <col min="17" max="17" width="21.109375" hidden="1" customWidth="1"/>
    <col min="18" max="18" width="19.6640625" hidden="1" customWidth="1"/>
    <col min="19" max="24" width="9.109375" hidden="1" customWidth="1"/>
  </cols>
  <sheetData>
    <row r="1" spans="1:30" ht="45" customHeight="1" thickTop="1" thickBot="1">
      <c r="A1" s="117" t="s">
        <v>46</v>
      </c>
      <c r="B1" s="128"/>
      <c r="C1" s="128"/>
      <c r="D1" s="128"/>
      <c r="E1" s="128"/>
      <c r="F1" s="128"/>
      <c r="G1" s="128"/>
      <c r="H1" s="128"/>
      <c r="I1" s="129"/>
      <c r="M1" s="1"/>
    </row>
    <row r="2" spans="1:30" ht="29.25" customHeight="1" thickTop="1">
      <c r="A2" s="120" t="s">
        <v>112</v>
      </c>
      <c r="B2" s="130"/>
      <c r="C2" s="130"/>
      <c r="D2" s="130"/>
      <c r="E2" s="130"/>
      <c r="F2" s="130"/>
      <c r="G2" s="130"/>
      <c r="H2" s="130"/>
      <c r="I2" s="130"/>
      <c r="J2" s="2"/>
      <c r="K2" s="2"/>
      <c r="L2" s="2"/>
      <c r="M2" s="1"/>
    </row>
    <row r="3" spans="1:30" ht="29.25" customHeight="1">
      <c r="A3" s="122" t="s">
        <v>110</v>
      </c>
      <c r="B3" s="127"/>
      <c r="C3" s="127"/>
      <c r="D3" s="127"/>
      <c r="E3" s="127"/>
      <c r="F3" s="127"/>
      <c r="G3" s="127"/>
      <c r="H3" s="127"/>
      <c r="I3" s="127"/>
      <c r="J3" s="2"/>
      <c r="K3" s="2"/>
      <c r="L3" s="2"/>
      <c r="M3" s="1"/>
    </row>
    <row r="4" spans="1:30" s="10" customFormat="1" ht="29.25" customHeight="1">
      <c r="A4" s="3" t="s">
        <v>0</v>
      </c>
      <c r="B4" s="4" t="s">
        <v>1</v>
      </c>
      <c r="C4" s="4" t="s">
        <v>212</v>
      </c>
      <c r="D4" s="5" t="s">
        <v>2</v>
      </c>
      <c r="E4" s="5" t="s">
        <v>3</v>
      </c>
      <c r="F4" s="5" t="s">
        <v>4</v>
      </c>
      <c r="G4" s="6" t="s">
        <v>5</v>
      </c>
      <c r="H4" s="7" t="s">
        <v>6</v>
      </c>
      <c r="I4" s="5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8" t="s">
        <v>14</v>
      </c>
      <c r="Q4" s="8" t="s">
        <v>15</v>
      </c>
      <c r="R4" s="8" t="s">
        <v>16</v>
      </c>
      <c r="S4" s="9" t="s">
        <v>17</v>
      </c>
      <c r="T4" s="124" t="s">
        <v>18</v>
      </c>
      <c r="U4" s="125"/>
      <c r="V4" s="125"/>
      <c r="W4" s="125"/>
      <c r="X4" s="126"/>
      <c r="Y4"/>
      <c r="Z4"/>
      <c r="AA4"/>
      <c r="AB4"/>
      <c r="AC4"/>
      <c r="AD4"/>
    </row>
    <row r="5" spans="1:30" ht="50.4">
      <c r="A5" s="11">
        <v>2012</v>
      </c>
      <c r="B5" s="12">
        <v>40909</v>
      </c>
      <c r="C5" s="12">
        <v>42327</v>
      </c>
      <c r="D5" s="13" t="s">
        <v>115</v>
      </c>
      <c r="E5" s="13" t="s">
        <v>49</v>
      </c>
      <c r="F5" s="13" t="s">
        <v>208</v>
      </c>
      <c r="G5" s="14"/>
      <c r="H5" s="14"/>
      <c r="I5" s="116" t="s">
        <v>210</v>
      </c>
      <c r="J5" s="16">
        <f>IF(AND(G5&gt;0)*(H5=0),1,0)</f>
        <v>0</v>
      </c>
      <c r="K5" s="17">
        <f>IF(J5=1,G5,0)</f>
        <v>0</v>
      </c>
      <c r="L5" s="16">
        <f>IF(AND(H5&gt;0)*(G5=0),1,0)</f>
        <v>0</v>
      </c>
      <c r="M5" s="17">
        <f>IF(L5=1,H5,0)</f>
        <v>0</v>
      </c>
      <c r="N5" s="16">
        <f>IF(AND(G5=" ")*(H5=" "),0,IF(AND(G5&gt;0)*(H5&gt;0),1,0))</f>
        <v>0</v>
      </c>
      <c r="O5" s="17">
        <f>IF(N5=1,G5,0)</f>
        <v>0</v>
      </c>
      <c r="P5" s="17">
        <f>IF(N5=1,H5,0)</f>
        <v>0</v>
      </c>
      <c r="Q5" s="16">
        <v>0</v>
      </c>
      <c r="R5" s="16">
        <f>IF(F5&gt;0,1,0)</f>
        <v>1</v>
      </c>
      <c r="S5" s="18">
        <v>0</v>
      </c>
      <c r="T5" s="19">
        <f>IF(G5&lt;&gt;0,0,1)</f>
        <v>1</v>
      </c>
      <c r="U5" s="20">
        <f>IF(G5&gt;0,0,1)</f>
        <v>1</v>
      </c>
      <c r="V5" s="19">
        <f>IF(H5&lt;&gt;0,0,1)</f>
        <v>1</v>
      </c>
      <c r="W5" s="20">
        <f>IF(H5&gt;0,0,1)</f>
        <v>1</v>
      </c>
      <c r="X5" s="21">
        <f>IF(F5=0,0,SUM(T5:W5))</f>
        <v>4</v>
      </c>
    </row>
    <row r="7" spans="1:30" s="10" customFormat="1" ht="29.25" customHeight="1">
      <c r="A7" s="3" t="s">
        <v>0</v>
      </c>
      <c r="B7" s="4" t="s">
        <v>1</v>
      </c>
      <c r="C7" s="4"/>
      <c r="D7" s="5" t="s">
        <v>2</v>
      </c>
      <c r="E7" s="5" t="s">
        <v>3</v>
      </c>
      <c r="F7" s="5" t="s">
        <v>4</v>
      </c>
      <c r="G7" s="6" t="s">
        <v>5</v>
      </c>
      <c r="H7" s="7" t="s">
        <v>6</v>
      </c>
      <c r="I7" s="5" t="s">
        <v>7</v>
      </c>
      <c r="J7" s="8" t="s">
        <v>8</v>
      </c>
      <c r="K7" s="8" t="s">
        <v>9</v>
      </c>
      <c r="L7" s="8" t="s">
        <v>10</v>
      </c>
      <c r="M7" s="8" t="s">
        <v>11</v>
      </c>
      <c r="N7" s="8" t="s">
        <v>12</v>
      </c>
      <c r="O7" s="8" t="s">
        <v>13</v>
      </c>
      <c r="P7" s="8" t="s">
        <v>14</v>
      </c>
      <c r="Q7" s="8" t="s">
        <v>15</v>
      </c>
      <c r="R7" s="8" t="s">
        <v>16</v>
      </c>
      <c r="S7" s="9" t="s">
        <v>17</v>
      </c>
      <c r="T7" s="124" t="s">
        <v>18</v>
      </c>
      <c r="U7" s="125"/>
      <c r="V7" s="125"/>
      <c r="W7" s="125"/>
      <c r="X7" s="126"/>
      <c r="Y7"/>
      <c r="Z7"/>
      <c r="AA7"/>
      <c r="AB7"/>
      <c r="AC7"/>
      <c r="AD7"/>
    </row>
    <row r="8" spans="1:30" ht="50.4">
      <c r="A8" s="11">
        <v>2013</v>
      </c>
      <c r="B8" s="12">
        <v>41441</v>
      </c>
      <c r="C8" s="12">
        <v>42668</v>
      </c>
      <c r="D8" s="13" t="s">
        <v>115</v>
      </c>
      <c r="E8" s="13" t="s">
        <v>49</v>
      </c>
      <c r="F8" s="13" t="s">
        <v>209</v>
      </c>
      <c r="G8" s="14"/>
      <c r="H8" s="14"/>
      <c r="I8" s="116" t="s">
        <v>211</v>
      </c>
      <c r="J8" s="16">
        <f>IF(AND(G8&gt;0)*(H8=0),1,0)</f>
        <v>0</v>
      </c>
      <c r="K8" s="17">
        <f>IF(J8=1,G8,0)</f>
        <v>0</v>
      </c>
      <c r="L8" s="16">
        <f>IF(AND(H8&gt;0)*(G8=0),1,0)</f>
        <v>0</v>
      </c>
      <c r="M8" s="17">
        <f>IF(L8=1,H8,0)</f>
        <v>0</v>
      </c>
      <c r="N8" s="16">
        <f>IF(AND(G8=" ")*(H8=" "),0,IF(AND(G8&gt;0)*(H8&gt;0),1,0))</f>
        <v>0</v>
      </c>
      <c r="O8" s="17">
        <f>IF(N8=1,G8,0)</f>
        <v>0</v>
      </c>
      <c r="P8" s="17">
        <f>IF(N8=1,H8,0)</f>
        <v>0</v>
      </c>
      <c r="Q8" s="16">
        <v>0</v>
      </c>
      <c r="R8" s="16">
        <v>0</v>
      </c>
      <c r="S8" s="18">
        <v>0</v>
      </c>
      <c r="T8" s="19">
        <f>IF(G8&lt;&gt;0,0,1)</f>
        <v>1</v>
      </c>
      <c r="U8" s="20">
        <f>IF(G8&gt;0,0,1)</f>
        <v>1</v>
      </c>
      <c r="V8" s="19">
        <f>IF(H8&lt;&gt;0,0,1)</f>
        <v>1</v>
      </c>
      <c r="W8" s="20">
        <f>IF(H8&gt;0,0,1)</f>
        <v>1</v>
      </c>
      <c r="X8" s="21">
        <f>IF(F8=0,0,SUM(T8:W8))</f>
        <v>4</v>
      </c>
    </row>
    <row r="9" spans="1:30" ht="29.25" customHeight="1">
      <c r="A9" s="120" t="s">
        <v>113</v>
      </c>
      <c r="B9" s="130"/>
      <c r="C9" s="130"/>
      <c r="D9" s="130"/>
      <c r="E9" s="130"/>
      <c r="F9" s="130"/>
      <c r="G9" s="130"/>
      <c r="H9" s="130"/>
      <c r="I9" s="130"/>
      <c r="J9" s="2"/>
      <c r="K9" s="2"/>
      <c r="L9" s="2"/>
      <c r="M9" s="1"/>
    </row>
    <row r="10" spans="1:30" ht="29.25" customHeight="1">
      <c r="A10" s="122" t="s">
        <v>114</v>
      </c>
      <c r="B10" s="127"/>
      <c r="C10" s="127"/>
      <c r="D10" s="127"/>
      <c r="E10" s="127"/>
      <c r="F10" s="127"/>
      <c r="G10" s="127"/>
      <c r="H10" s="127"/>
      <c r="I10" s="127"/>
      <c r="J10" s="2"/>
      <c r="K10" s="2"/>
      <c r="L10" s="2"/>
      <c r="M10" s="1"/>
    </row>
    <row r="11" spans="1:30" s="10" customFormat="1" ht="29.25" customHeight="1">
      <c r="A11" s="3" t="s">
        <v>0</v>
      </c>
      <c r="B11" s="4" t="s">
        <v>1</v>
      </c>
      <c r="C11" s="4" t="s">
        <v>116</v>
      </c>
      <c r="D11" s="5" t="s">
        <v>2</v>
      </c>
      <c r="E11" s="5" t="s">
        <v>3</v>
      </c>
      <c r="F11" s="5" t="s">
        <v>4</v>
      </c>
      <c r="G11" s="6" t="s">
        <v>5</v>
      </c>
      <c r="H11" s="7" t="s">
        <v>6</v>
      </c>
      <c r="I11" s="5" t="s">
        <v>7</v>
      </c>
      <c r="J11" s="8" t="s">
        <v>8</v>
      </c>
      <c r="K11" s="8" t="s">
        <v>9</v>
      </c>
      <c r="L11" s="8" t="s">
        <v>10</v>
      </c>
      <c r="M11" s="8" t="s">
        <v>11</v>
      </c>
      <c r="N11" s="8" t="s">
        <v>12</v>
      </c>
      <c r="O11" s="8" t="s">
        <v>13</v>
      </c>
      <c r="P11" s="8" t="s">
        <v>14</v>
      </c>
      <c r="Q11" s="8" t="s">
        <v>15</v>
      </c>
      <c r="R11" s="8" t="s">
        <v>16</v>
      </c>
      <c r="S11" s="9" t="s">
        <v>17</v>
      </c>
      <c r="T11" s="124" t="s">
        <v>18</v>
      </c>
      <c r="U11" s="125"/>
      <c r="V11" s="125"/>
      <c r="W11" s="125"/>
      <c r="X11" s="126"/>
      <c r="Y11"/>
      <c r="Z11"/>
      <c r="AA11"/>
      <c r="AB11"/>
      <c r="AC11"/>
      <c r="AD11"/>
    </row>
    <row r="12" spans="1:30" ht="16.8">
      <c r="A12" s="11">
        <v>2013</v>
      </c>
      <c r="B12" s="12"/>
      <c r="C12" s="12"/>
      <c r="D12" s="13" t="s">
        <v>115</v>
      </c>
      <c r="E12" s="13" t="s">
        <v>49</v>
      </c>
      <c r="F12" s="13"/>
      <c r="G12" s="14"/>
      <c r="H12" s="14"/>
      <c r="I12" s="15"/>
      <c r="J12" s="16">
        <f>IF(AND(G12&gt;0)*(H12=0),1,0)</f>
        <v>0</v>
      </c>
      <c r="K12" s="17">
        <f>IF(J12=1,G12,0)</f>
        <v>0</v>
      </c>
      <c r="L12" s="16">
        <f>IF(AND(H12&gt;0)*(G12=0),1,0)</f>
        <v>0</v>
      </c>
      <c r="M12" s="17">
        <f>IF(L12=1,H12,0)</f>
        <v>0</v>
      </c>
      <c r="N12" s="16">
        <f>IF(AND(G12=" ")*(H12=" "),0,IF(AND(G12&gt;0)*(H12&gt;0),1,0))</f>
        <v>0</v>
      </c>
      <c r="O12" s="17">
        <f>IF(N12=1,G12,0)</f>
        <v>0</v>
      </c>
      <c r="P12" s="17">
        <f>IF(N12=1,H12,0)</f>
        <v>0</v>
      </c>
      <c r="Q12" s="16">
        <v>0</v>
      </c>
      <c r="R12" s="16">
        <f>IF(F12&gt;0,1,0)</f>
        <v>0</v>
      </c>
      <c r="S12" s="18">
        <v>0</v>
      </c>
      <c r="T12" s="19">
        <f>IF(G12&lt;&gt;0,0,1)</f>
        <v>1</v>
      </c>
      <c r="U12" s="20">
        <f>IF(G12&gt;0,0,1)</f>
        <v>1</v>
      </c>
      <c r="V12" s="19">
        <f>IF(H12&lt;&gt;0,0,1)</f>
        <v>1</v>
      </c>
      <c r="W12" s="20">
        <f>IF(H12&gt;0,0,1)</f>
        <v>1</v>
      </c>
      <c r="X12" s="21">
        <f>IF(F12=0,0,SUM(T12:W12))</f>
        <v>0</v>
      </c>
    </row>
    <row r="14" spans="1:30" s="10" customFormat="1" ht="29.25" customHeight="1">
      <c r="A14" s="3" t="s">
        <v>0</v>
      </c>
      <c r="B14" s="4" t="s">
        <v>1</v>
      </c>
      <c r="C14" s="4" t="s">
        <v>116</v>
      </c>
      <c r="D14" s="5" t="s">
        <v>2</v>
      </c>
      <c r="E14" s="5" t="s">
        <v>3</v>
      </c>
      <c r="F14" s="5" t="s">
        <v>4</v>
      </c>
      <c r="G14" s="6" t="s">
        <v>5</v>
      </c>
      <c r="H14" s="7" t="s">
        <v>6</v>
      </c>
      <c r="I14" s="5" t="s">
        <v>7</v>
      </c>
      <c r="J14" s="8" t="s">
        <v>8</v>
      </c>
      <c r="K14" s="8" t="s">
        <v>9</v>
      </c>
      <c r="L14" s="8" t="s">
        <v>10</v>
      </c>
      <c r="M14" s="8" t="s">
        <v>11</v>
      </c>
      <c r="N14" s="8" t="s">
        <v>12</v>
      </c>
      <c r="O14" s="8" t="s">
        <v>13</v>
      </c>
      <c r="P14" s="8" t="s">
        <v>14</v>
      </c>
      <c r="Q14" s="8" t="s">
        <v>15</v>
      </c>
      <c r="R14" s="8" t="s">
        <v>16</v>
      </c>
      <c r="S14" s="9" t="s">
        <v>17</v>
      </c>
      <c r="T14" s="124" t="s">
        <v>18</v>
      </c>
      <c r="U14" s="125"/>
      <c r="V14" s="125"/>
      <c r="W14" s="125"/>
      <c r="X14" s="126"/>
      <c r="Y14"/>
      <c r="Z14"/>
      <c r="AA14"/>
      <c r="AB14"/>
      <c r="AC14"/>
      <c r="AD14"/>
    </row>
    <row r="15" spans="1:30" ht="16.8">
      <c r="A15" s="11">
        <v>2014</v>
      </c>
      <c r="B15" s="12"/>
      <c r="C15" s="12"/>
      <c r="D15" s="13" t="s">
        <v>115</v>
      </c>
      <c r="E15" s="13" t="s">
        <v>49</v>
      </c>
      <c r="F15" s="13"/>
      <c r="G15" s="14"/>
      <c r="H15" s="14"/>
      <c r="I15" s="15"/>
      <c r="J15" s="16">
        <f>IF(AND(G15&gt;0)*(H15=0),1,0)</f>
        <v>0</v>
      </c>
      <c r="K15" s="17">
        <f>IF(J15=1,G15,0)</f>
        <v>0</v>
      </c>
      <c r="L15" s="16">
        <f>IF(AND(H15&gt;0)*(G15=0),1,0)</f>
        <v>0</v>
      </c>
      <c r="M15" s="17">
        <f>IF(L15=1,H15,0)</f>
        <v>0</v>
      </c>
      <c r="N15" s="16">
        <f>IF(AND(G15=" ")*(H15=" "),0,IF(AND(G15&gt;0)*(H15&gt;0),1,0))</f>
        <v>0</v>
      </c>
      <c r="O15" s="17">
        <f>IF(N15=1,G15,0)</f>
        <v>0</v>
      </c>
      <c r="P15" s="17">
        <f>IF(N15=1,H15,0)</f>
        <v>0</v>
      </c>
      <c r="Q15" s="16">
        <v>0</v>
      </c>
      <c r="R15" s="16">
        <f>IF(F15&gt;0,1,0)</f>
        <v>0</v>
      </c>
      <c r="S15" s="18">
        <v>0</v>
      </c>
      <c r="T15" s="19">
        <f>IF(G15&lt;&gt;0,0,1)</f>
        <v>1</v>
      </c>
      <c r="U15" s="20">
        <f>IF(G15&gt;0,0,1)</f>
        <v>1</v>
      </c>
      <c r="V15" s="19">
        <f>IF(H15&lt;&gt;0,0,1)</f>
        <v>1</v>
      </c>
      <c r="W15" s="20">
        <f>IF(H15&gt;0,0,1)</f>
        <v>1</v>
      </c>
      <c r="X15" s="21">
        <f>IF(F15=0,0,SUM(T15:W15))</f>
        <v>0</v>
      </c>
    </row>
    <row r="17" spans="1:30" s="10" customFormat="1" ht="29.25" customHeight="1">
      <c r="A17" s="3" t="s">
        <v>0</v>
      </c>
      <c r="B17" s="4" t="s">
        <v>1</v>
      </c>
      <c r="C17" s="4" t="s">
        <v>116</v>
      </c>
      <c r="D17" s="5" t="s">
        <v>2</v>
      </c>
      <c r="E17" s="5" t="s">
        <v>3</v>
      </c>
      <c r="F17" s="5" t="s">
        <v>4</v>
      </c>
      <c r="G17" s="6" t="s">
        <v>5</v>
      </c>
      <c r="H17" s="7" t="s">
        <v>6</v>
      </c>
      <c r="I17" s="5" t="s">
        <v>7</v>
      </c>
      <c r="J17" s="8" t="s">
        <v>8</v>
      </c>
      <c r="K17" s="8" t="s">
        <v>9</v>
      </c>
      <c r="L17" s="8" t="s">
        <v>10</v>
      </c>
      <c r="M17" s="8" t="s">
        <v>11</v>
      </c>
      <c r="N17" s="8" t="s">
        <v>12</v>
      </c>
      <c r="O17" s="8" t="s">
        <v>13</v>
      </c>
      <c r="P17" s="8" t="s">
        <v>14</v>
      </c>
      <c r="Q17" s="8" t="s">
        <v>15</v>
      </c>
      <c r="R17" s="8" t="s">
        <v>16</v>
      </c>
      <c r="S17" s="9" t="s">
        <v>17</v>
      </c>
      <c r="T17" s="124" t="s">
        <v>18</v>
      </c>
      <c r="U17" s="125"/>
      <c r="V17" s="125"/>
      <c r="W17" s="125"/>
      <c r="X17" s="126"/>
      <c r="Y17"/>
      <c r="Z17"/>
      <c r="AA17"/>
      <c r="AB17"/>
      <c r="AC17"/>
      <c r="AD17"/>
    </row>
    <row r="18" spans="1:30" ht="16.2">
      <c r="A18" s="11">
        <v>2015</v>
      </c>
      <c r="B18" s="12">
        <v>40909</v>
      </c>
      <c r="C18" s="12">
        <v>42324</v>
      </c>
      <c r="D18" s="13" t="s">
        <v>115</v>
      </c>
      <c r="E18" s="13" t="s">
        <v>49</v>
      </c>
      <c r="F18" s="96" t="s">
        <v>117</v>
      </c>
      <c r="G18" s="14">
        <v>0</v>
      </c>
      <c r="H18" s="14">
        <v>0</v>
      </c>
      <c r="I18" s="13" t="s">
        <v>15</v>
      </c>
      <c r="J18" s="16">
        <f>IF(AND(G18&gt;0)*(H18=0),1,0)</f>
        <v>0</v>
      </c>
      <c r="K18" s="17">
        <f>IF(J18=1,G18,0)</f>
        <v>0</v>
      </c>
      <c r="L18" s="16">
        <f>IF(AND(H18&gt;0)*(G18=0),1,0)</f>
        <v>0</v>
      </c>
      <c r="M18" s="17">
        <f>IF(L18=1,H18,0)</f>
        <v>0</v>
      </c>
      <c r="N18" s="16">
        <f>IF(AND(G18=" ")*(H18=" "),0,IF(AND(G18&gt;0)*(H18&gt;0),1,0))</f>
        <v>0</v>
      </c>
      <c r="O18" s="17">
        <f>IF(N18=1,G18,0)</f>
        <v>0</v>
      </c>
      <c r="P18" s="17">
        <f>IF(N18=1,H18,0)</f>
        <v>0</v>
      </c>
      <c r="Q18" s="16">
        <v>1</v>
      </c>
      <c r="R18" s="16">
        <f>IF(F18&gt;0,1,0)</f>
        <v>1</v>
      </c>
      <c r="S18" s="18">
        <v>0</v>
      </c>
      <c r="T18" s="19">
        <f>IF(G18&lt;&gt;0,0,1)</f>
        <v>1</v>
      </c>
      <c r="U18" s="20">
        <f>IF(G18&gt;0,0,1)</f>
        <v>1</v>
      </c>
      <c r="V18" s="19">
        <f>IF(H18&lt;&gt;0,0,1)</f>
        <v>1</v>
      </c>
      <c r="W18" s="20">
        <f>IF(H18&gt;0,0,1)</f>
        <v>1</v>
      </c>
      <c r="X18" s="21">
        <f>IF(F18=0,0,SUM(T18:W18))</f>
        <v>4</v>
      </c>
    </row>
    <row r="20" spans="1:30" s="10" customFormat="1" ht="29.25" customHeight="1">
      <c r="A20" s="3" t="s">
        <v>0</v>
      </c>
      <c r="B20" s="4" t="s">
        <v>1</v>
      </c>
      <c r="C20" s="4" t="s">
        <v>116</v>
      </c>
      <c r="D20" s="5" t="s">
        <v>2</v>
      </c>
      <c r="E20" s="5" t="s">
        <v>3</v>
      </c>
      <c r="F20" s="5" t="s">
        <v>4</v>
      </c>
      <c r="G20" s="6" t="s">
        <v>5</v>
      </c>
      <c r="H20" s="7" t="s">
        <v>6</v>
      </c>
      <c r="I20" s="5" t="s">
        <v>7</v>
      </c>
      <c r="J20" s="8" t="s">
        <v>8</v>
      </c>
      <c r="K20" s="8" t="s">
        <v>9</v>
      </c>
      <c r="L20" s="8" t="s">
        <v>10</v>
      </c>
      <c r="M20" s="8" t="s">
        <v>11</v>
      </c>
      <c r="N20" s="8" t="s">
        <v>12</v>
      </c>
      <c r="O20" s="8" t="s">
        <v>13</v>
      </c>
      <c r="P20" s="8" t="s">
        <v>14</v>
      </c>
      <c r="Q20" s="8" t="s">
        <v>15</v>
      </c>
      <c r="R20" s="8" t="s">
        <v>16</v>
      </c>
      <c r="S20" s="9" t="s">
        <v>17</v>
      </c>
      <c r="T20" s="124" t="s">
        <v>18</v>
      </c>
      <c r="U20" s="125"/>
      <c r="V20" s="125"/>
      <c r="W20" s="125"/>
      <c r="X20" s="126"/>
      <c r="Y20"/>
      <c r="Z20"/>
      <c r="AA20"/>
      <c r="AB20"/>
      <c r="AC20"/>
      <c r="AD20"/>
    </row>
    <row r="21" spans="1:30" ht="16.2">
      <c r="A21" s="11">
        <v>2016</v>
      </c>
      <c r="B21" s="12">
        <v>41541</v>
      </c>
      <c r="C21" s="12">
        <v>42476</v>
      </c>
      <c r="D21" s="13" t="s">
        <v>115</v>
      </c>
      <c r="E21" s="13" t="s">
        <v>49</v>
      </c>
      <c r="F21" s="96" t="s">
        <v>118</v>
      </c>
      <c r="G21" s="63">
        <v>0</v>
      </c>
      <c r="H21" s="63">
        <v>6000</v>
      </c>
      <c r="I21" s="13" t="s">
        <v>122</v>
      </c>
      <c r="J21" s="16">
        <f>IF(AND(G21&gt;0)*(H21=0),1,0)</f>
        <v>0</v>
      </c>
      <c r="K21" s="17">
        <f>IF(J21=1,G21,0)</f>
        <v>0</v>
      </c>
      <c r="L21" s="16">
        <f>IF(AND(H21&gt;0)*(G21=0),1,0)</f>
        <v>1</v>
      </c>
      <c r="M21" s="17">
        <f>IF(L21=1,H21,0)</f>
        <v>6000</v>
      </c>
      <c r="N21" s="16">
        <f>IF(AND(G21=" ")*(H21=" "),0,IF(AND(G21&gt;0)*(H21&gt;0),1,0))</f>
        <v>0</v>
      </c>
      <c r="O21" s="17">
        <f>IF(N21=1,G21,0)</f>
        <v>0</v>
      </c>
      <c r="P21" s="17">
        <f>IF(N21=1,H21,0)</f>
        <v>0</v>
      </c>
      <c r="Q21" s="16">
        <v>0</v>
      </c>
      <c r="R21" s="16">
        <f>IF(F21&gt;0,1,0)</f>
        <v>1</v>
      </c>
      <c r="S21" s="18">
        <v>0</v>
      </c>
      <c r="T21" s="19">
        <f>IF(G21&lt;&gt;0,0,1)</f>
        <v>1</v>
      </c>
      <c r="U21" s="20">
        <f>IF(G21&gt;0,0,1)</f>
        <v>1</v>
      </c>
      <c r="V21" s="19">
        <f>IF(H21&lt;&gt;0,0,1)</f>
        <v>0</v>
      </c>
      <c r="W21" s="20">
        <f>IF(H21&gt;0,0,1)</f>
        <v>0</v>
      </c>
      <c r="X21" s="21">
        <f>IF(F21=0,0,SUM(T21:W21))</f>
        <v>2</v>
      </c>
    </row>
    <row r="22" spans="1:30" ht="16.2">
      <c r="A22" s="11">
        <v>2016</v>
      </c>
      <c r="B22" s="12">
        <v>42502</v>
      </c>
      <c r="C22" s="12">
        <v>42642</v>
      </c>
      <c r="D22" s="13" t="s">
        <v>115</v>
      </c>
      <c r="E22" s="13" t="s">
        <v>49</v>
      </c>
      <c r="F22" s="96" t="s">
        <v>119</v>
      </c>
      <c r="G22" s="63">
        <v>0</v>
      </c>
      <c r="H22" s="63">
        <v>6000</v>
      </c>
      <c r="I22" s="13" t="s">
        <v>122</v>
      </c>
      <c r="J22" s="16">
        <f>IF(AND(G22&gt;0)*(H22=0),1,0)</f>
        <v>0</v>
      </c>
      <c r="K22" s="17">
        <f>IF(J22=1,G22,0)</f>
        <v>0</v>
      </c>
      <c r="L22" s="16">
        <f>IF(AND(H22&gt;0)*(G22=0),1,0)</f>
        <v>1</v>
      </c>
      <c r="M22" s="17">
        <f>IF(L22=1,H22,0)</f>
        <v>6000</v>
      </c>
      <c r="N22" s="16">
        <f>IF(AND(G22=" ")*(H22=" "),0,IF(AND(G22&gt;0)*(H22&gt;0),1,0))</f>
        <v>0</v>
      </c>
      <c r="O22" s="17">
        <f>IF(N22=1,G22,0)</f>
        <v>0</v>
      </c>
      <c r="P22" s="17">
        <f>IF(N22=1,H22,0)</f>
        <v>0</v>
      </c>
      <c r="Q22" s="16">
        <v>0</v>
      </c>
      <c r="R22" s="16">
        <f>IF(F22&gt;0,1,0)</f>
        <v>1</v>
      </c>
      <c r="S22" s="18">
        <v>0</v>
      </c>
      <c r="T22" s="19">
        <f>IF(G22&lt;&gt;0,0,1)</f>
        <v>1</v>
      </c>
      <c r="U22" s="20">
        <f>IF(G22&gt;0,0,1)</f>
        <v>1</v>
      </c>
      <c r="V22" s="19">
        <f>IF(H22&lt;&gt;0,0,1)</f>
        <v>0</v>
      </c>
      <c r="W22" s="20">
        <f>IF(H22&gt;0,0,1)</f>
        <v>0</v>
      </c>
      <c r="X22" s="21">
        <f>IF(F22=0,0,SUM(T22:W22))</f>
        <v>2</v>
      </c>
    </row>
    <row r="23" spans="1:30" ht="16.2">
      <c r="A23" s="11">
        <v>2016</v>
      </c>
      <c r="B23" s="12">
        <v>42671</v>
      </c>
      <c r="C23" s="12">
        <v>42689</v>
      </c>
      <c r="D23" s="13" t="s">
        <v>115</v>
      </c>
      <c r="E23" s="13" t="s">
        <v>49</v>
      </c>
      <c r="F23" s="96" t="s">
        <v>120</v>
      </c>
      <c r="G23" s="63">
        <v>0</v>
      </c>
      <c r="H23" s="63">
        <v>6000</v>
      </c>
      <c r="I23" s="13" t="s">
        <v>122</v>
      </c>
      <c r="J23" s="16">
        <f>IF(AND(G23&gt;0)*(H23=0),1,0)</f>
        <v>0</v>
      </c>
      <c r="K23" s="17">
        <f>IF(J23=1,G23,0)</f>
        <v>0</v>
      </c>
      <c r="L23" s="16">
        <f>IF(AND(H23&gt;0)*(G23=0),1,0)</f>
        <v>1</v>
      </c>
      <c r="M23" s="17">
        <f>IF(L23=1,H23,0)</f>
        <v>6000</v>
      </c>
      <c r="N23" s="16">
        <f>IF(AND(G23=" ")*(H23=" "),0,IF(AND(G23&gt;0)*(H23&gt;0),1,0))</f>
        <v>0</v>
      </c>
      <c r="O23" s="17">
        <f>IF(N23=1,G23,0)</f>
        <v>0</v>
      </c>
      <c r="P23" s="17">
        <f>IF(N23=1,H23,0)</f>
        <v>0</v>
      </c>
      <c r="Q23" s="16">
        <v>0</v>
      </c>
      <c r="R23" s="16">
        <f>IF(F23&gt;0,1,0)</f>
        <v>1</v>
      </c>
      <c r="S23" s="18">
        <v>0</v>
      </c>
      <c r="T23" s="19">
        <f>IF(G23&lt;&gt;0,0,1)</f>
        <v>1</v>
      </c>
      <c r="U23" s="20">
        <f>IF(G23&gt;0,0,1)</f>
        <v>1</v>
      </c>
      <c r="V23" s="19">
        <f>IF(H23&lt;&gt;0,0,1)</f>
        <v>0</v>
      </c>
      <c r="W23" s="20">
        <f>IF(H23&gt;0,0,1)</f>
        <v>0</v>
      </c>
      <c r="X23" s="21">
        <f>IF(F23=0,0,SUM(T23:W23))</f>
        <v>2</v>
      </c>
    </row>
    <row r="24" spans="1:30" ht="16.2">
      <c r="A24" s="11">
        <v>2016</v>
      </c>
      <c r="B24" s="12">
        <v>42671</v>
      </c>
      <c r="C24" s="12">
        <v>42689</v>
      </c>
      <c r="D24" s="13" t="s">
        <v>115</v>
      </c>
      <c r="E24" s="13" t="s">
        <v>49</v>
      </c>
      <c r="F24" s="96" t="s">
        <v>121</v>
      </c>
      <c r="G24" s="63">
        <v>0</v>
      </c>
      <c r="H24" s="63">
        <v>5000</v>
      </c>
      <c r="I24" s="13" t="s">
        <v>122</v>
      </c>
      <c r="J24" s="16">
        <f>IF(AND(G24&gt;0)*(H24=0),1,0)</f>
        <v>0</v>
      </c>
      <c r="K24" s="17">
        <f>IF(J24=1,G24,0)</f>
        <v>0</v>
      </c>
      <c r="L24" s="16">
        <f>IF(AND(H24&gt;0)*(G24=0),1,0)</f>
        <v>1</v>
      </c>
      <c r="M24" s="17">
        <f>IF(L24=1,H24,0)</f>
        <v>5000</v>
      </c>
      <c r="N24" s="16">
        <f>IF(AND(G24=" ")*(H24=" "),0,IF(AND(G24&gt;0)*(H24&gt;0),1,0))</f>
        <v>0</v>
      </c>
      <c r="O24" s="17">
        <f>IF(N24=1,G24,0)</f>
        <v>0</v>
      </c>
      <c r="P24" s="17">
        <f>IF(N24=1,H24,0)</f>
        <v>0</v>
      </c>
      <c r="Q24" s="16">
        <v>0</v>
      </c>
      <c r="R24" s="16">
        <f>IF(F24&gt;0,1,0)</f>
        <v>1</v>
      </c>
      <c r="S24" s="18">
        <v>0</v>
      </c>
      <c r="T24" s="19">
        <f>IF(G24&lt;&gt;0,0,1)</f>
        <v>1</v>
      </c>
      <c r="U24" s="20">
        <f>IF(G24&gt;0,0,1)</f>
        <v>1</v>
      </c>
      <c r="V24" s="19">
        <f>IF(H24&lt;&gt;0,0,1)</f>
        <v>0</v>
      </c>
      <c r="W24" s="20">
        <f>IF(H24&gt;0,0,1)</f>
        <v>0</v>
      </c>
      <c r="X24" s="21">
        <f>IF(F24=0,0,SUM(T24:W24))</f>
        <v>2</v>
      </c>
    </row>
    <row r="25" spans="1:30" ht="16.8">
      <c r="A25" s="48"/>
      <c r="B25" s="38"/>
      <c r="C25" s="38"/>
      <c r="D25" s="39"/>
      <c r="E25" s="39"/>
      <c r="F25" s="39"/>
      <c r="G25" s="40"/>
      <c r="H25" s="40"/>
      <c r="I25" s="41"/>
      <c r="J25" s="42">
        <f t="shared" ref="J25:S25" si="0">SUM(J21:J24)</f>
        <v>0</v>
      </c>
      <c r="K25" s="43">
        <f t="shared" si="0"/>
        <v>0</v>
      </c>
      <c r="L25" s="42">
        <f t="shared" si="0"/>
        <v>4</v>
      </c>
      <c r="M25" s="43">
        <f t="shared" si="0"/>
        <v>23000</v>
      </c>
      <c r="N25" s="42">
        <f t="shared" si="0"/>
        <v>0</v>
      </c>
      <c r="O25" s="43">
        <f t="shared" si="0"/>
        <v>0</v>
      </c>
      <c r="P25" s="43">
        <f t="shared" si="0"/>
        <v>0</v>
      </c>
      <c r="Q25" s="42">
        <f t="shared" si="0"/>
        <v>0</v>
      </c>
      <c r="R25" s="42">
        <f t="shared" si="0"/>
        <v>4</v>
      </c>
      <c r="S25" s="44">
        <f t="shared" si="0"/>
        <v>0</v>
      </c>
      <c r="T25" s="45"/>
      <c r="U25" s="46"/>
      <c r="V25" s="45"/>
      <c r="W25" s="46"/>
      <c r="X25" s="45"/>
    </row>
  </sheetData>
  <mergeCells count="11">
    <mergeCell ref="A10:I10"/>
    <mergeCell ref="T11:X11"/>
    <mergeCell ref="T14:X14"/>
    <mergeCell ref="T17:X17"/>
    <mergeCell ref="T20:X20"/>
    <mergeCell ref="A1:I1"/>
    <mergeCell ref="A2:I2"/>
    <mergeCell ref="A3:I3"/>
    <mergeCell ref="T4:X4"/>
    <mergeCell ref="T7:X7"/>
    <mergeCell ref="A9:I9"/>
  </mergeCells>
  <phoneticPr fontId="0" type="noConversion"/>
  <pageMargins left="0" right="0" top="0" bottom="0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1:M16"/>
  <sheetViews>
    <sheetView workbookViewId="0">
      <selection activeCell="B1" sqref="B1:L17"/>
    </sheetView>
  </sheetViews>
  <sheetFormatPr defaultRowHeight="13.2"/>
  <cols>
    <col min="1" max="1" width="2.44140625" customWidth="1"/>
    <col min="2" max="2" width="12.6640625" customWidth="1"/>
    <col min="3" max="3" width="11" customWidth="1"/>
    <col min="4" max="4" width="15" customWidth="1"/>
    <col min="5" max="5" width="11.109375" customWidth="1"/>
    <col min="6" max="6" width="12.5546875" customWidth="1"/>
    <col min="7" max="7" width="12.6640625" customWidth="1"/>
    <col min="8" max="8" width="10.109375" customWidth="1"/>
    <col min="9" max="9" width="14.44140625" customWidth="1"/>
    <col min="10" max="11" width="12.6640625" customWidth="1"/>
    <col min="12" max="12" width="12.33203125" customWidth="1"/>
  </cols>
  <sheetData>
    <row r="1" spans="2:13" ht="45" customHeight="1" thickTop="1" thickBot="1">
      <c r="B1" s="117" t="s">
        <v>46</v>
      </c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"/>
    </row>
    <row r="2" spans="2:13" ht="29.25" customHeight="1" thickTop="1">
      <c r="B2" s="120" t="s">
        <v>126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"/>
    </row>
    <row r="3" spans="2:13" ht="29.25" customHeight="1">
      <c r="B3" s="122" t="s">
        <v>127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"/>
    </row>
    <row r="4" spans="2:13" s="27" customFormat="1" ht="50.4">
      <c r="B4" s="22" t="s">
        <v>20</v>
      </c>
      <c r="C4" s="23" t="s">
        <v>21</v>
      </c>
      <c r="D4" s="24" t="s">
        <v>22</v>
      </c>
      <c r="E4" s="23" t="s">
        <v>23</v>
      </c>
      <c r="F4" s="25" t="s">
        <v>24</v>
      </c>
      <c r="G4" s="24" t="s">
        <v>25</v>
      </c>
      <c r="H4" s="23" t="s">
        <v>26</v>
      </c>
      <c r="I4" s="24" t="s">
        <v>27</v>
      </c>
      <c r="J4" s="26" t="s">
        <v>28</v>
      </c>
      <c r="K4" s="24" t="s">
        <v>29</v>
      </c>
      <c r="L4" s="24" t="s">
        <v>30</v>
      </c>
    </row>
    <row r="5" spans="2:13" hidden="1">
      <c r="E5" s="34"/>
      <c r="J5" s="35"/>
      <c r="K5" s="35"/>
    </row>
    <row r="6" spans="2:13" ht="32.4">
      <c r="B6" s="28" t="s">
        <v>128</v>
      </c>
      <c r="C6" s="29">
        <v>0</v>
      </c>
      <c r="D6" s="30">
        <v>0</v>
      </c>
      <c r="E6" s="29">
        <v>0</v>
      </c>
      <c r="F6" s="30">
        <v>0</v>
      </c>
      <c r="G6" s="30">
        <v>0</v>
      </c>
      <c r="H6" s="29">
        <v>0</v>
      </c>
      <c r="I6" s="30">
        <v>0</v>
      </c>
      <c r="J6" s="29">
        <v>0</v>
      </c>
      <c r="K6" s="29">
        <v>0</v>
      </c>
      <c r="L6" s="29">
        <v>0</v>
      </c>
    </row>
    <row r="7" spans="2:13" ht="9" customHeight="1">
      <c r="E7" s="34"/>
      <c r="J7" s="35"/>
      <c r="K7" s="35"/>
    </row>
    <row r="8" spans="2:13" ht="32.4">
      <c r="B8" s="28" t="s">
        <v>38</v>
      </c>
      <c r="C8" s="29">
        <v>0</v>
      </c>
      <c r="D8" s="30">
        <v>0</v>
      </c>
      <c r="E8" s="29">
        <v>0</v>
      </c>
      <c r="F8" s="30">
        <v>0</v>
      </c>
      <c r="G8" s="30">
        <v>0</v>
      </c>
      <c r="H8" s="29">
        <v>0</v>
      </c>
      <c r="I8" s="30">
        <v>0</v>
      </c>
      <c r="J8" s="29">
        <v>0</v>
      </c>
      <c r="K8" s="29">
        <v>0</v>
      </c>
      <c r="L8" s="29">
        <v>0</v>
      </c>
    </row>
    <row r="9" spans="2:13" ht="9" customHeight="1">
      <c r="B9" s="31"/>
      <c r="C9" s="32"/>
      <c r="D9" s="33"/>
      <c r="E9" s="32"/>
      <c r="F9" s="33"/>
      <c r="G9" s="33"/>
      <c r="H9" s="32"/>
      <c r="I9" s="33"/>
      <c r="J9" s="32"/>
      <c r="K9" s="32"/>
      <c r="L9" s="32"/>
    </row>
    <row r="10" spans="2:13" ht="32.4">
      <c r="B10" s="28" t="s">
        <v>39</v>
      </c>
      <c r="C10" s="29">
        <v>0</v>
      </c>
      <c r="D10" s="30">
        <v>0</v>
      </c>
      <c r="E10" s="29">
        <v>0</v>
      </c>
      <c r="F10" s="30">
        <v>0</v>
      </c>
      <c r="G10" s="30">
        <v>0</v>
      </c>
      <c r="H10" s="29">
        <v>0</v>
      </c>
      <c r="I10" s="30">
        <v>0</v>
      </c>
      <c r="J10" s="29">
        <v>0</v>
      </c>
      <c r="K10" s="29">
        <v>0</v>
      </c>
      <c r="L10" s="29">
        <v>0</v>
      </c>
    </row>
    <row r="11" spans="2:13" ht="9" customHeight="1">
      <c r="B11" s="31"/>
      <c r="C11" s="32"/>
      <c r="D11" s="33"/>
      <c r="E11" s="32"/>
      <c r="F11" s="33"/>
      <c r="G11" s="33"/>
      <c r="H11" s="32"/>
      <c r="I11" s="33"/>
      <c r="J11" s="32"/>
      <c r="K11" s="32"/>
      <c r="L11" s="32"/>
    </row>
    <row r="12" spans="2:13" ht="32.4">
      <c r="B12" s="28" t="s">
        <v>40</v>
      </c>
      <c r="C12" s="29">
        <v>0</v>
      </c>
      <c r="D12" s="30">
        <v>0</v>
      </c>
      <c r="E12" s="29">
        <v>0</v>
      </c>
      <c r="F12" s="30">
        <v>0</v>
      </c>
      <c r="G12" s="30">
        <v>0</v>
      </c>
      <c r="H12" s="29">
        <v>0</v>
      </c>
      <c r="I12" s="30">
        <v>0</v>
      </c>
      <c r="J12" s="29">
        <v>0</v>
      </c>
      <c r="K12" s="29">
        <v>0</v>
      </c>
      <c r="L12" s="29">
        <v>0</v>
      </c>
    </row>
    <row r="13" spans="2:13" ht="9" customHeight="1">
      <c r="B13" s="31"/>
      <c r="C13" s="32"/>
      <c r="D13" s="33"/>
      <c r="E13" s="32"/>
      <c r="F13" s="33"/>
      <c r="G13" s="33"/>
      <c r="H13" s="32"/>
      <c r="I13" s="33"/>
      <c r="J13" s="32"/>
      <c r="K13" s="32"/>
      <c r="L13" s="32"/>
    </row>
    <row r="14" spans="2:13" ht="32.4">
      <c r="B14" s="28" t="s">
        <v>45</v>
      </c>
      <c r="C14" s="29">
        <v>0</v>
      </c>
      <c r="D14" s="30">
        <v>0</v>
      </c>
      <c r="E14" s="29">
        <v>0</v>
      </c>
      <c r="F14" s="30">
        <v>0</v>
      </c>
      <c r="G14" s="30">
        <v>0</v>
      </c>
      <c r="H14" s="29">
        <v>1</v>
      </c>
      <c r="I14" s="30">
        <v>7096.97</v>
      </c>
      <c r="J14" s="29">
        <v>0</v>
      </c>
      <c r="K14" s="29">
        <v>0</v>
      </c>
      <c r="L14" s="29">
        <v>1</v>
      </c>
    </row>
    <row r="15" spans="2:13" ht="9" customHeight="1">
      <c r="B15" s="31"/>
      <c r="C15" s="32"/>
      <c r="D15" s="33"/>
      <c r="E15" s="32"/>
      <c r="F15" s="33"/>
      <c r="G15" s="33"/>
      <c r="H15" s="32"/>
      <c r="I15" s="33"/>
      <c r="J15" s="32"/>
      <c r="K15" s="32"/>
      <c r="L15" s="32"/>
    </row>
    <row r="16" spans="2:13" ht="32.4">
      <c r="B16" s="28" t="s">
        <v>59</v>
      </c>
      <c r="C16" s="29">
        <v>0</v>
      </c>
      <c r="D16" s="30">
        <v>0</v>
      </c>
      <c r="E16" s="29">
        <v>0</v>
      </c>
      <c r="F16" s="30">
        <v>0</v>
      </c>
      <c r="G16" s="30">
        <v>0</v>
      </c>
      <c r="H16" s="29">
        <v>0</v>
      </c>
      <c r="I16" s="30">
        <v>0</v>
      </c>
      <c r="J16" s="29">
        <v>0</v>
      </c>
      <c r="K16" s="29">
        <v>0</v>
      </c>
      <c r="L16" s="29">
        <v>0</v>
      </c>
    </row>
  </sheetData>
  <mergeCells count="3">
    <mergeCell ref="B1:L1"/>
    <mergeCell ref="B2:L2"/>
    <mergeCell ref="B3:L3"/>
  </mergeCells>
  <phoneticPr fontId="0" type="noConversion"/>
  <pageMargins left="0" right="0" top="0" bottom="0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D20"/>
  <sheetViews>
    <sheetView workbookViewId="0">
      <selection sqref="A1:I20"/>
    </sheetView>
  </sheetViews>
  <sheetFormatPr defaultRowHeight="13.2"/>
  <cols>
    <col min="1" max="1" width="10.109375" customWidth="1"/>
    <col min="2" max="4" width="13.88671875" customWidth="1"/>
    <col min="5" max="5" width="19.88671875" customWidth="1"/>
    <col min="6" max="6" width="16" customWidth="1"/>
    <col min="7" max="7" width="18.33203125" customWidth="1"/>
    <col min="8" max="8" width="17.5546875" customWidth="1"/>
    <col min="9" max="9" width="19.33203125" customWidth="1"/>
    <col min="10" max="10" width="16.44140625" hidden="1" customWidth="1"/>
    <col min="11" max="12" width="15.44140625" hidden="1" customWidth="1"/>
    <col min="13" max="13" width="17.109375" hidden="1" customWidth="1"/>
    <col min="14" max="14" width="19.88671875" hidden="1" customWidth="1"/>
    <col min="15" max="15" width="22.5546875" hidden="1" customWidth="1"/>
    <col min="16" max="16" width="31.109375" hidden="1" customWidth="1"/>
    <col min="17" max="17" width="21.109375" hidden="1" customWidth="1"/>
    <col min="18" max="18" width="19.6640625" hidden="1" customWidth="1"/>
    <col min="19" max="24" width="9.109375" hidden="1" customWidth="1"/>
  </cols>
  <sheetData>
    <row r="1" spans="1:30" ht="45" customHeight="1" thickTop="1" thickBot="1">
      <c r="A1" s="117" t="s">
        <v>46</v>
      </c>
      <c r="B1" s="128"/>
      <c r="C1" s="128"/>
      <c r="D1" s="128"/>
      <c r="E1" s="128"/>
      <c r="F1" s="128"/>
      <c r="G1" s="128"/>
      <c r="H1" s="128"/>
      <c r="I1" s="129"/>
      <c r="M1" s="1"/>
    </row>
    <row r="2" spans="1:30" ht="29.25" customHeight="1" thickTop="1">
      <c r="A2" s="120" t="s">
        <v>129</v>
      </c>
      <c r="B2" s="130"/>
      <c r="C2" s="130"/>
      <c r="D2" s="130"/>
      <c r="E2" s="130"/>
      <c r="F2" s="130"/>
      <c r="G2" s="130"/>
      <c r="H2" s="130"/>
      <c r="I2" s="130"/>
      <c r="J2" s="2"/>
      <c r="K2" s="2"/>
      <c r="L2" s="2"/>
      <c r="M2" s="1"/>
    </row>
    <row r="3" spans="1:30" ht="29.25" customHeight="1">
      <c r="A3" s="122" t="s">
        <v>130</v>
      </c>
      <c r="B3" s="127"/>
      <c r="C3" s="127"/>
      <c r="D3" s="127"/>
      <c r="E3" s="127"/>
      <c r="F3" s="127"/>
      <c r="G3" s="127"/>
      <c r="H3" s="127"/>
      <c r="I3" s="127"/>
      <c r="J3" s="2"/>
      <c r="K3" s="2"/>
      <c r="L3" s="2"/>
      <c r="M3" s="1"/>
    </row>
    <row r="4" spans="1:30" s="10" customFormat="1" ht="29.25" customHeight="1">
      <c r="A4" s="3" t="s">
        <v>0</v>
      </c>
      <c r="B4" s="4" t="s">
        <v>1</v>
      </c>
      <c r="C4" s="4" t="s">
        <v>116</v>
      </c>
      <c r="D4" s="5" t="s">
        <v>2</v>
      </c>
      <c r="E4" s="112" t="s">
        <v>3</v>
      </c>
      <c r="F4" s="5" t="s">
        <v>4</v>
      </c>
      <c r="G4" s="6" t="s">
        <v>5</v>
      </c>
      <c r="H4" s="7" t="s">
        <v>6</v>
      </c>
      <c r="I4" s="5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8" t="s">
        <v>14</v>
      </c>
      <c r="Q4" s="8" t="s">
        <v>15</v>
      </c>
      <c r="R4" s="8" t="s">
        <v>16</v>
      </c>
      <c r="S4" s="9" t="s">
        <v>17</v>
      </c>
      <c r="T4" s="124" t="s">
        <v>18</v>
      </c>
      <c r="U4" s="125"/>
      <c r="V4" s="125"/>
      <c r="W4" s="125"/>
      <c r="X4" s="126"/>
      <c r="Y4"/>
      <c r="Z4"/>
      <c r="AA4"/>
      <c r="AB4"/>
      <c r="AC4"/>
      <c r="AD4"/>
    </row>
    <row r="5" spans="1:30" ht="16.8">
      <c r="A5" s="11">
        <v>2011</v>
      </c>
      <c r="B5" s="12"/>
      <c r="C5" s="12"/>
      <c r="D5" s="13" t="s">
        <v>115</v>
      </c>
      <c r="E5" s="13" t="s">
        <v>49</v>
      </c>
      <c r="F5" s="13"/>
      <c r="G5" s="14"/>
      <c r="H5" s="14"/>
      <c r="I5" s="15"/>
      <c r="J5" s="16">
        <f>IF(AND(G5&gt;0)*(H5=0),1,0)</f>
        <v>0</v>
      </c>
      <c r="K5" s="17">
        <f>IF(J5=1,G5,0)</f>
        <v>0</v>
      </c>
      <c r="L5" s="16">
        <f>IF(AND(H5&gt;0)*(G5=0),1,0)</f>
        <v>0</v>
      </c>
      <c r="M5" s="17">
        <f>IF(L5=1,H5,0)</f>
        <v>0</v>
      </c>
      <c r="N5" s="16">
        <f>IF(AND(G5=" ")*(H5=" "),0,IF(AND(G5&gt;0)*(H5&gt;0),1,0))</f>
        <v>0</v>
      </c>
      <c r="O5" s="17">
        <f>IF(N5=1,G5,0)</f>
        <v>0</v>
      </c>
      <c r="P5" s="17">
        <f>IF(N5=1,H5,0)</f>
        <v>0</v>
      </c>
      <c r="Q5" s="16">
        <v>0</v>
      </c>
      <c r="R5" s="16">
        <f>IF(F5&gt;0,1,0)</f>
        <v>0</v>
      </c>
      <c r="S5" s="18">
        <v>0</v>
      </c>
      <c r="T5" s="19">
        <f>IF(G5&lt;&gt;0,0,1)</f>
        <v>1</v>
      </c>
      <c r="U5" s="20">
        <f>IF(G5&gt;0,0,1)</f>
        <v>1</v>
      </c>
      <c r="V5" s="19">
        <f>IF(H5&lt;&gt;0,0,1)</f>
        <v>1</v>
      </c>
      <c r="W5" s="20">
        <f>IF(H5&gt;0,0,1)</f>
        <v>1</v>
      </c>
      <c r="X5" s="21">
        <f>IF(F5=0,0,SUM(T5:W5))</f>
        <v>0</v>
      </c>
    </row>
    <row r="7" spans="1:30" s="10" customFormat="1" ht="29.25" customHeight="1">
      <c r="A7" s="3" t="s">
        <v>0</v>
      </c>
      <c r="B7" s="4" t="s">
        <v>1</v>
      </c>
      <c r="C7" s="4" t="s">
        <v>116</v>
      </c>
      <c r="D7" s="5" t="s">
        <v>2</v>
      </c>
      <c r="E7" s="5" t="s">
        <v>3</v>
      </c>
      <c r="F7" s="5" t="s">
        <v>4</v>
      </c>
      <c r="G7" s="6" t="s">
        <v>5</v>
      </c>
      <c r="H7" s="7" t="s">
        <v>6</v>
      </c>
      <c r="I7" s="5" t="s">
        <v>7</v>
      </c>
      <c r="J7" s="8" t="s">
        <v>8</v>
      </c>
      <c r="K7" s="8" t="s">
        <v>9</v>
      </c>
      <c r="L7" s="8" t="s">
        <v>10</v>
      </c>
      <c r="M7" s="8" t="s">
        <v>11</v>
      </c>
      <c r="N7" s="8" t="s">
        <v>12</v>
      </c>
      <c r="O7" s="8" t="s">
        <v>13</v>
      </c>
      <c r="P7" s="8" t="s">
        <v>14</v>
      </c>
      <c r="Q7" s="8" t="s">
        <v>15</v>
      </c>
      <c r="R7" s="8" t="s">
        <v>16</v>
      </c>
      <c r="S7" s="9" t="s">
        <v>17</v>
      </c>
      <c r="T7" s="124" t="s">
        <v>18</v>
      </c>
      <c r="U7" s="125"/>
      <c r="V7" s="125"/>
      <c r="W7" s="125"/>
      <c r="X7" s="126"/>
      <c r="Y7"/>
      <c r="Z7"/>
      <c r="AA7"/>
      <c r="AB7"/>
      <c r="AC7"/>
      <c r="AD7"/>
    </row>
    <row r="8" spans="1:30" ht="16.8">
      <c r="A8" s="11">
        <v>2012</v>
      </c>
      <c r="B8" s="12"/>
      <c r="C8" s="12"/>
      <c r="D8" s="13" t="s">
        <v>115</v>
      </c>
      <c r="E8" s="13" t="s">
        <v>49</v>
      </c>
      <c r="F8" s="13"/>
      <c r="G8" s="14"/>
      <c r="H8" s="14"/>
      <c r="I8" s="15"/>
      <c r="J8" s="16">
        <f>IF(AND(G8&gt;0)*(H8=0),1,0)</f>
        <v>0</v>
      </c>
      <c r="K8" s="17">
        <f>IF(J8=1,G8,0)</f>
        <v>0</v>
      </c>
      <c r="L8" s="16">
        <f>IF(AND(H8&gt;0)*(G8=0),1,0)</f>
        <v>0</v>
      </c>
      <c r="M8" s="17">
        <f>IF(L8=1,H8,0)</f>
        <v>0</v>
      </c>
      <c r="N8" s="16">
        <f>IF(AND(G8=" ")*(H8=" "),0,IF(AND(G8&gt;0)*(H8&gt;0),1,0))</f>
        <v>0</v>
      </c>
      <c r="O8" s="17">
        <f>IF(N8=1,G8,0)</f>
        <v>0</v>
      </c>
      <c r="P8" s="17">
        <f>IF(N8=1,H8,0)</f>
        <v>0</v>
      </c>
      <c r="Q8" s="16">
        <v>0</v>
      </c>
      <c r="R8" s="16">
        <f>IF(F8&gt;0,1,0)</f>
        <v>0</v>
      </c>
      <c r="S8" s="18">
        <v>0</v>
      </c>
      <c r="T8" s="19">
        <f>IF(G8&lt;&gt;0,0,1)</f>
        <v>1</v>
      </c>
      <c r="U8" s="20">
        <f>IF(G8&gt;0,0,1)</f>
        <v>1</v>
      </c>
      <c r="V8" s="19">
        <f>IF(H8&lt;&gt;0,0,1)</f>
        <v>1</v>
      </c>
      <c r="W8" s="20">
        <f>IF(H8&gt;0,0,1)</f>
        <v>1</v>
      </c>
      <c r="X8" s="21">
        <f>IF(F8=0,0,SUM(T8:W8))</f>
        <v>0</v>
      </c>
    </row>
    <row r="10" spans="1:30" s="10" customFormat="1" ht="29.25" customHeight="1">
      <c r="A10" s="3" t="s">
        <v>0</v>
      </c>
      <c r="B10" s="4" t="s">
        <v>1</v>
      </c>
      <c r="C10" s="4" t="s">
        <v>116</v>
      </c>
      <c r="D10" s="5" t="s">
        <v>2</v>
      </c>
      <c r="E10" s="5" t="s">
        <v>3</v>
      </c>
      <c r="F10" s="5" t="s">
        <v>4</v>
      </c>
      <c r="G10" s="6" t="s">
        <v>5</v>
      </c>
      <c r="H10" s="7" t="s">
        <v>6</v>
      </c>
      <c r="I10" s="5" t="s">
        <v>7</v>
      </c>
      <c r="J10" s="8" t="s">
        <v>8</v>
      </c>
      <c r="K10" s="8" t="s">
        <v>9</v>
      </c>
      <c r="L10" s="8" t="s">
        <v>10</v>
      </c>
      <c r="M10" s="8" t="s">
        <v>11</v>
      </c>
      <c r="N10" s="8" t="s">
        <v>12</v>
      </c>
      <c r="O10" s="8" t="s">
        <v>13</v>
      </c>
      <c r="P10" s="8" t="s">
        <v>14</v>
      </c>
      <c r="Q10" s="8" t="s">
        <v>15</v>
      </c>
      <c r="R10" s="8" t="s">
        <v>16</v>
      </c>
      <c r="S10" s="9" t="s">
        <v>17</v>
      </c>
      <c r="T10" s="124" t="s">
        <v>18</v>
      </c>
      <c r="U10" s="125"/>
      <c r="V10" s="125"/>
      <c r="W10" s="125"/>
      <c r="X10" s="126"/>
      <c r="Y10"/>
      <c r="Z10"/>
      <c r="AA10"/>
      <c r="AB10"/>
      <c r="AC10"/>
      <c r="AD10"/>
    </row>
    <row r="11" spans="1:30" ht="16.8">
      <c r="A11" s="11">
        <v>2013</v>
      </c>
      <c r="B11" s="12"/>
      <c r="C11" s="12"/>
      <c r="D11" s="13" t="s">
        <v>115</v>
      </c>
      <c r="E11" s="13" t="s">
        <v>49</v>
      </c>
      <c r="F11" s="13"/>
      <c r="G11" s="14"/>
      <c r="H11" s="14"/>
      <c r="I11" s="15"/>
      <c r="J11" s="16">
        <f>IF(AND(G11&gt;0)*(H11=0),1,0)</f>
        <v>0</v>
      </c>
      <c r="K11" s="17">
        <f>IF(J11=1,G11,0)</f>
        <v>0</v>
      </c>
      <c r="L11" s="16">
        <f>IF(AND(H11&gt;0)*(G11=0),1,0)</f>
        <v>0</v>
      </c>
      <c r="M11" s="17">
        <f>IF(L11=1,H11,0)</f>
        <v>0</v>
      </c>
      <c r="N11" s="16">
        <f>IF(AND(G11=" ")*(H11=" "),0,IF(AND(G11&gt;0)*(H11&gt;0),1,0))</f>
        <v>0</v>
      </c>
      <c r="O11" s="17">
        <f>IF(N11=1,G11,0)</f>
        <v>0</v>
      </c>
      <c r="P11" s="17">
        <f>IF(N11=1,H11,0)</f>
        <v>0</v>
      </c>
      <c r="Q11" s="16">
        <v>0</v>
      </c>
      <c r="R11" s="16">
        <f>IF(F11&gt;0,1,0)</f>
        <v>0</v>
      </c>
      <c r="S11" s="18">
        <v>0</v>
      </c>
      <c r="T11" s="19">
        <f>IF(G11&lt;&gt;0,0,1)</f>
        <v>1</v>
      </c>
      <c r="U11" s="20">
        <f>IF(G11&gt;0,0,1)</f>
        <v>1</v>
      </c>
      <c r="V11" s="19">
        <f>IF(H11&lt;&gt;0,0,1)</f>
        <v>1</v>
      </c>
      <c r="W11" s="20">
        <f>IF(H11&gt;0,0,1)</f>
        <v>1</v>
      </c>
      <c r="X11" s="21">
        <f>IF(F11=0,0,SUM(T11:W11))</f>
        <v>0</v>
      </c>
    </row>
    <row r="13" spans="1:30" s="10" customFormat="1" ht="29.25" customHeight="1">
      <c r="A13" s="3" t="s">
        <v>0</v>
      </c>
      <c r="B13" s="4" t="s">
        <v>1</v>
      </c>
      <c r="C13" s="4" t="s">
        <v>116</v>
      </c>
      <c r="D13" s="5" t="s">
        <v>2</v>
      </c>
      <c r="E13" s="5" t="s">
        <v>3</v>
      </c>
      <c r="F13" s="5" t="s">
        <v>4</v>
      </c>
      <c r="G13" s="6" t="s">
        <v>5</v>
      </c>
      <c r="H13" s="7" t="s">
        <v>6</v>
      </c>
      <c r="I13" s="5" t="s">
        <v>7</v>
      </c>
      <c r="J13" s="8" t="s">
        <v>8</v>
      </c>
      <c r="K13" s="8" t="s">
        <v>9</v>
      </c>
      <c r="L13" s="8" t="s">
        <v>10</v>
      </c>
      <c r="M13" s="8" t="s">
        <v>11</v>
      </c>
      <c r="N13" s="8" t="s">
        <v>12</v>
      </c>
      <c r="O13" s="8" t="s">
        <v>13</v>
      </c>
      <c r="P13" s="8" t="s">
        <v>14</v>
      </c>
      <c r="Q13" s="8" t="s">
        <v>15</v>
      </c>
      <c r="R13" s="8" t="s">
        <v>16</v>
      </c>
      <c r="S13" s="9" t="s">
        <v>17</v>
      </c>
      <c r="T13" s="124" t="s">
        <v>18</v>
      </c>
      <c r="U13" s="125"/>
      <c r="V13" s="125"/>
      <c r="W13" s="125"/>
      <c r="X13" s="126"/>
      <c r="Y13"/>
      <c r="Z13"/>
      <c r="AA13"/>
      <c r="AB13"/>
      <c r="AC13"/>
      <c r="AD13"/>
    </row>
    <row r="14" spans="1:30" ht="16.8">
      <c r="A14" s="11">
        <v>2014</v>
      </c>
      <c r="B14" s="12"/>
      <c r="C14" s="12"/>
      <c r="D14" s="13" t="s">
        <v>115</v>
      </c>
      <c r="E14" s="13" t="s">
        <v>49</v>
      </c>
      <c r="F14" s="13"/>
      <c r="G14" s="14"/>
      <c r="H14" s="14"/>
      <c r="I14" s="15"/>
      <c r="J14" s="16">
        <f>IF(AND(G14&gt;0)*(H14=0),1,0)</f>
        <v>0</v>
      </c>
      <c r="K14" s="17">
        <f>IF(J14=1,G14,0)</f>
        <v>0</v>
      </c>
      <c r="L14" s="16">
        <f>IF(AND(H14&gt;0)*(G14=0),1,0)</f>
        <v>0</v>
      </c>
      <c r="M14" s="17">
        <f>IF(L14=1,H14,0)</f>
        <v>0</v>
      </c>
      <c r="N14" s="16">
        <f>IF(AND(G14=" ")*(H14=" "),0,IF(AND(G14&gt;0)*(H14&gt;0),1,0))</f>
        <v>0</v>
      </c>
      <c r="O14" s="17">
        <f>IF(N14=1,G14,0)</f>
        <v>0</v>
      </c>
      <c r="P14" s="17">
        <f>IF(N14=1,H14,0)</f>
        <v>0</v>
      </c>
      <c r="Q14" s="16">
        <v>0</v>
      </c>
      <c r="R14" s="16">
        <f>IF(F14&gt;0,1,0)</f>
        <v>0</v>
      </c>
      <c r="S14" s="18">
        <v>0</v>
      </c>
      <c r="T14" s="19">
        <f>IF(G14&lt;&gt;0,0,1)</f>
        <v>1</v>
      </c>
      <c r="U14" s="20">
        <f>IF(G14&gt;0,0,1)</f>
        <v>1</v>
      </c>
      <c r="V14" s="19">
        <f>IF(H14&lt;&gt;0,0,1)</f>
        <v>1</v>
      </c>
      <c r="W14" s="20">
        <f>IF(H14&gt;0,0,1)</f>
        <v>1</v>
      </c>
      <c r="X14" s="21">
        <f>IF(F14=0,0,SUM(T14:W14))</f>
        <v>0</v>
      </c>
    </row>
    <row r="16" spans="1:30" s="10" customFormat="1" ht="29.25" customHeight="1">
      <c r="A16" s="3" t="s">
        <v>0</v>
      </c>
      <c r="B16" s="4" t="s">
        <v>1</v>
      </c>
      <c r="C16" s="4" t="s">
        <v>116</v>
      </c>
      <c r="D16" s="5" t="s">
        <v>2</v>
      </c>
      <c r="E16" s="5" t="s">
        <v>3</v>
      </c>
      <c r="F16" s="5" t="s">
        <v>4</v>
      </c>
      <c r="G16" s="6" t="s">
        <v>5</v>
      </c>
      <c r="H16" s="7" t="s">
        <v>6</v>
      </c>
      <c r="I16" s="5" t="s">
        <v>7</v>
      </c>
      <c r="J16" s="8" t="s">
        <v>8</v>
      </c>
      <c r="K16" s="8" t="s">
        <v>9</v>
      </c>
      <c r="L16" s="8" t="s">
        <v>10</v>
      </c>
      <c r="M16" s="8" t="s">
        <v>11</v>
      </c>
      <c r="N16" s="8" t="s">
        <v>12</v>
      </c>
      <c r="O16" s="8" t="s">
        <v>13</v>
      </c>
      <c r="P16" s="8" t="s">
        <v>14</v>
      </c>
      <c r="Q16" s="8" t="s">
        <v>15</v>
      </c>
      <c r="R16" s="8" t="s">
        <v>16</v>
      </c>
      <c r="S16" s="9" t="s">
        <v>17</v>
      </c>
      <c r="T16" s="124" t="s">
        <v>18</v>
      </c>
      <c r="U16" s="125"/>
      <c r="V16" s="125"/>
      <c r="W16" s="125"/>
      <c r="X16" s="126"/>
      <c r="Y16"/>
      <c r="Z16"/>
      <c r="AA16"/>
      <c r="AB16"/>
      <c r="AC16"/>
      <c r="AD16"/>
    </row>
    <row r="17" spans="1:30" ht="16.2">
      <c r="A17" s="11">
        <v>2015</v>
      </c>
      <c r="B17" s="12">
        <v>42251</v>
      </c>
      <c r="C17" s="12">
        <v>42275</v>
      </c>
      <c r="D17" s="13" t="s">
        <v>115</v>
      </c>
      <c r="E17" s="13" t="s">
        <v>49</v>
      </c>
      <c r="F17" s="96" t="s">
        <v>131</v>
      </c>
      <c r="G17" s="14">
        <v>7096.97</v>
      </c>
      <c r="H17" s="14">
        <v>0</v>
      </c>
      <c r="I17" s="13" t="s">
        <v>19</v>
      </c>
      <c r="J17" s="16">
        <f>IF(AND(G17&gt;0)*(H17=0),1,0)</f>
        <v>1</v>
      </c>
      <c r="K17" s="17">
        <f>IF(J17=1,G17,0)</f>
        <v>7096.97</v>
      </c>
      <c r="L17" s="16">
        <f>IF(AND(H17&gt;0)*(G17=0),1,0)</f>
        <v>0</v>
      </c>
      <c r="M17" s="17">
        <f>IF(L17=1,H17,0)</f>
        <v>0</v>
      </c>
      <c r="N17" s="16">
        <f>IF(AND(G17=" ")*(H17=" "),0,IF(AND(G17&gt;0)*(H17&gt;0),1,0))</f>
        <v>0</v>
      </c>
      <c r="O17" s="17">
        <f>IF(N17=1,G17,0)</f>
        <v>0</v>
      </c>
      <c r="P17" s="17">
        <f>IF(N17=1,H17,0)</f>
        <v>0</v>
      </c>
      <c r="Q17" s="16">
        <v>1</v>
      </c>
      <c r="R17" s="16">
        <f>IF(F17&gt;0,1,0)</f>
        <v>1</v>
      </c>
      <c r="S17" s="18">
        <v>0</v>
      </c>
      <c r="T17" s="19">
        <f>IF(G17&lt;&gt;0,0,1)</f>
        <v>0</v>
      </c>
      <c r="U17" s="20">
        <f>IF(G17&gt;0,0,1)</f>
        <v>0</v>
      </c>
      <c r="V17" s="19">
        <f>IF(H17&lt;&gt;0,0,1)</f>
        <v>1</v>
      </c>
      <c r="W17" s="20">
        <f>IF(H17&gt;0,0,1)</f>
        <v>1</v>
      </c>
      <c r="X17" s="21">
        <f>IF(F17=0,0,SUM(T17:W17))</f>
        <v>2</v>
      </c>
    </row>
    <row r="19" spans="1:30" s="10" customFormat="1" ht="29.25" customHeight="1">
      <c r="A19" s="3" t="s">
        <v>0</v>
      </c>
      <c r="B19" s="4" t="s">
        <v>1</v>
      </c>
      <c r="C19" s="4" t="s">
        <v>116</v>
      </c>
      <c r="D19" s="5" t="s">
        <v>2</v>
      </c>
      <c r="E19" s="5" t="s">
        <v>3</v>
      </c>
      <c r="F19" s="5" t="s">
        <v>4</v>
      </c>
      <c r="G19" s="6" t="s">
        <v>5</v>
      </c>
      <c r="H19" s="7" t="s">
        <v>6</v>
      </c>
      <c r="I19" s="5" t="s">
        <v>7</v>
      </c>
      <c r="J19" s="8" t="s">
        <v>8</v>
      </c>
      <c r="K19" s="8" t="s">
        <v>9</v>
      </c>
      <c r="L19" s="8" t="s">
        <v>10</v>
      </c>
      <c r="M19" s="8" t="s">
        <v>11</v>
      </c>
      <c r="N19" s="8" t="s">
        <v>12</v>
      </c>
      <c r="O19" s="8" t="s">
        <v>13</v>
      </c>
      <c r="P19" s="8" t="s">
        <v>14</v>
      </c>
      <c r="Q19" s="8" t="s">
        <v>15</v>
      </c>
      <c r="R19" s="8" t="s">
        <v>16</v>
      </c>
      <c r="S19" s="9" t="s">
        <v>17</v>
      </c>
      <c r="T19" s="124" t="s">
        <v>18</v>
      </c>
      <c r="U19" s="125"/>
      <c r="V19" s="125"/>
      <c r="W19" s="125"/>
      <c r="X19" s="126"/>
      <c r="Y19"/>
      <c r="Z19"/>
      <c r="AA19"/>
      <c r="AB19"/>
      <c r="AC19"/>
      <c r="AD19"/>
    </row>
    <row r="20" spans="1:30" ht="16.2">
      <c r="A20" s="11">
        <v>2016</v>
      </c>
      <c r="B20" s="12"/>
      <c r="C20" s="12"/>
      <c r="D20" s="13" t="s">
        <v>115</v>
      </c>
      <c r="E20" s="13" t="s">
        <v>49</v>
      </c>
      <c r="F20" s="96"/>
      <c r="G20" s="63"/>
      <c r="H20" s="63"/>
      <c r="I20" s="13"/>
      <c r="J20" s="16">
        <f>IF(AND(G20&gt;0)*(H20=0),1,0)</f>
        <v>0</v>
      </c>
      <c r="K20" s="17">
        <f>IF(J20=1,G20,0)</f>
        <v>0</v>
      </c>
      <c r="L20" s="16">
        <f>IF(AND(H20&gt;0)*(G20=0),1,0)</f>
        <v>0</v>
      </c>
      <c r="M20" s="17">
        <f>IF(L20=1,H20,0)</f>
        <v>0</v>
      </c>
      <c r="N20" s="16">
        <f>IF(AND(G20=" ")*(H20=" "),0,IF(AND(G20&gt;0)*(H20&gt;0),1,0))</f>
        <v>0</v>
      </c>
      <c r="O20" s="17">
        <f>IF(N20=1,G20,0)</f>
        <v>0</v>
      </c>
      <c r="P20" s="17">
        <f>IF(N20=1,H20,0)</f>
        <v>0</v>
      </c>
      <c r="Q20" s="16">
        <v>0</v>
      </c>
      <c r="R20" s="16">
        <f>IF(F20&gt;0,1,0)</f>
        <v>0</v>
      </c>
      <c r="S20" s="18">
        <v>0</v>
      </c>
      <c r="T20" s="19">
        <f>IF(G20&lt;&gt;0,0,1)</f>
        <v>1</v>
      </c>
      <c r="U20" s="20">
        <f>IF(G20&gt;0,0,1)</f>
        <v>1</v>
      </c>
      <c r="V20" s="19">
        <f>IF(H20&lt;&gt;0,0,1)</f>
        <v>1</v>
      </c>
      <c r="W20" s="20">
        <f>IF(H20&gt;0,0,1)</f>
        <v>1</v>
      </c>
      <c r="X20" s="21">
        <f>IF(F20=0,0,SUM(T20:W20))</f>
        <v>0</v>
      </c>
    </row>
  </sheetData>
  <mergeCells count="9">
    <mergeCell ref="A1:I1"/>
    <mergeCell ref="A2:I2"/>
    <mergeCell ref="A3:I3"/>
    <mergeCell ref="T10:X10"/>
    <mergeCell ref="T19:X19"/>
    <mergeCell ref="T4:X4"/>
    <mergeCell ref="T7:X7"/>
    <mergeCell ref="T13:X13"/>
    <mergeCell ref="T16:X16"/>
  </mergeCells>
  <phoneticPr fontId="0" type="noConversion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sqref="A1:I27"/>
    </sheetView>
  </sheetViews>
  <sheetFormatPr defaultRowHeight="13.2"/>
  <cols>
    <col min="1" max="1" width="10.109375" customWidth="1"/>
    <col min="2" max="2" width="13.88671875" customWidth="1"/>
    <col min="3" max="3" width="9.109375" customWidth="1"/>
    <col min="4" max="4" width="22.88671875" customWidth="1"/>
    <col min="5" max="5" width="15.88671875" customWidth="1"/>
    <col min="6" max="6" width="19.109375" customWidth="1"/>
    <col min="7" max="7" width="17.88671875" customWidth="1"/>
    <col min="8" max="8" width="28.88671875" bestFit="1" customWidth="1"/>
    <col min="9" max="9" width="14.6640625" customWidth="1"/>
    <col min="10" max="10" width="16.44140625" hidden="1" customWidth="1"/>
    <col min="11" max="11" width="18.44140625" hidden="1" customWidth="1"/>
    <col min="12" max="12" width="15.44140625" hidden="1" customWidth="1"/>
    <col min="13" max="13" width="17.109375" hidden="1" customWidth="1"/>
    <col min="14" max="14" width="19.88671875" hidden="1" customWidth="1"/>
    <col min="15" max="15" width="22.5546875" hidden="1" customWidth="1"/>
    <col min="16" max="16" width="31.109375" hidden="1" customWidth="1"/>
    <col min="17" max="17" width="21.109375" hidden="1" customWidth="1"/>
    <col min="18" max="18" width="19.6640625" hidden="1" customWidth="1"/>
    <col min="19" max="24" width="9.109375" hidden="1" customWidth="1"/>
  </cols>
  <sheetData>
    <row r="1" spans="1:30" ht="45" customHeight="1" thickTop="1" thickBot="1">
      <c r="A1" s="117" t="s">
        <v>46</v>
      </c>
      <c r="B1" s="128"/>
      <c r="C1" s="128"/>
      <c r="D1" s="128"/>
      <c r="E1" s="128"/>
      <c r="F1" s="128"/>
      <c r="G1" s="128"/>
      <c r="H1" s="128"/>
      <c r="I1" s="129"/>
      <c r="M1" s="1"/>
      <c r="Y1" s="95"/>
    </row>
    <row r="2" spans="1:30" ht="29.25" customHeight="1" thickTop="1">
      <c r="A2" s="120" t="s">
        <v>47</v>
      </c>
      <c r="B2" s="130"/>
      <c r="C2" s="130"/>
      <c r="D2" s="130"/>
      <c r="E2" s="130"/>
      <c r="F2" s="130"/>
      <c r="G2" s="130"/>
      <c r="H2" s="130"/>
      <c r="I2" s="130"/>
      <c r="J2" s="2"/>
      <c r="K2" s="2"/>
      <c r="L2" s="2"/>
      <c r="M2" s="1"/>
    </row>
    <row r="3" spans="1:30" ht="29.25" customHeight="1">
      <c r="A3" s="122" t="s">
        <v>48</v>
      </c>
      <c r="B3" s="127"/>
      <c r="C3" s="127"/>
      <c r="D3" s="127"/>
      <c r="E3" s="127"/>
      <c r="F3" s="127"/>
      <c r="G3" s="127"/>
      <c r="H3" s="127"/>
      <c r="I3" s="127"/>
      <c r="J3" s="2"/>
      <c r="K3" s="2"/>
      <c r="L3" s="2"/>
      <c r="M3" s="1"/>
    </row>
    <row r="4" spans="1:30" ht="16.8">
      <c r="A4" s="81"/>
      <c r="B4" s="54"/>
      <c r="C4" s="55"/>
      <c r="D4" s="55"/>
      <c r="E4" s="55"/>
      <c r="F4" s="56"/>
      <c r="G4" s="56"/>
      <c r="H4" s="56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83"/>
      <c r="V4" s="85"/>
      <c r="W4" s="83"/>
      <c r="X4" s="85"/>
    </row>
    <row r="5" spans="1:30" s="10" customFormat="1" ht="29.25" customHeight="1">
      <c r="A5" s="3" t="s">
        <v>0</v>
      </c>
      <c r="B5" s="4" t="s">
        <v>1</v>
      </c>
      <c r="C5" s="5" t="s">
        <v>2</v>
      </c>
      <c r="D5" s="5" t="s">
        <v>3</v>
      </c>
      <c r="E5" s="5" t="s">
        <v>4</v>
      </c>
      <c r="F5" s="6" t="s">
        <v>5</v>
      </c>
      <c r="G5" s="7" t="s">
        <v>6</v>
      </c>
      <c r="H5" s="7" t="s">
        <v>41</v>
      </c>
      <c r="I5" s="5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14</v>
      </c>
      <c r="Q5" s="8" t="s">
        <v>15</v>
      </c>
      <c r="R5" s="8" t="s">
        <v>16</v>
      </c>
      <c r="S5" s="9" t="s">
        <v>17</v>
      </c>
      <c r="T5" s="124" t="s">
        <v>18</v>
      </c>
      <c r="U5" s="125"/>
      <c r="V5" s="125"/>
      <c r="W5" s="125"/>
      <c r="X5" s="126"/>
      <c r="Y5"/>
      <c r="Z5"/>
      <c r="AA5"/>
      <c r="AB5"/>
      <c r="AC5"/>
      <c r="AD5"/>
    </row>
    <row r="6" spans="1:30" ht="16.8">
      <c r="A6" s="11">
        <v>2011</v>
      </c>
      <c r="B6" s="71"/>
      <c r="C6" s="13" t="s">
        <v>34</v>
      </c>
      <c r="D6" s="13" t="s">
        <v>49</v>
      </c>
      <c r="E6" s="13"/>
      <c r="F6" s="63"/>
      <c r="G6" s="63"/>
      <c r="H6" s="14"/>
      <c r="I6" s="15"/>
      <c r="J6" s="16">
        <f>IF(AND(F6&gt;0)*(G6=0),1,0)</f>
        <v>0</v>
      </c>
      <c r="K6" s="17">
        <f>IF(J6=1,F6,0)</f>
        <v>0</v>
      </c>
      <c r="L6" s="16">
        <f>IF(AND(G6&gt;0)*(F6=0),1,0)</f>
        <v>0</v>
      </c>
      <c r="M6" s="17">
        <f>IF(L6=1,G6,0)</f>
        <v>0</v>
      </c>
      <c r="N6" s="16">
        <f>IF(AND(F6=" ")*(G6=" "),0,IF(AND(F6&gt;0)*(G6&gt;0),1,0))</f>
        <v>0</v>
      </c>
      <c r="O6" s="17">
        <f>IF(N6=1,F6,0)</f>
        <v>0</v>
      </c>
      <c r="P6" s="17">
        <f>IF(N6=1,G6,0)</f>
        <v>0</v>
      </c>
      <c r="Q6" s="16">
        <v>0</v>
      </c>
      <c r="R6" s="16">
        <f>IF(E6&gt;0,1,0)</f>
        <v>0</v>
      </c>
      <c r="S6" s="18">
        <v>0</v>
      </c>
      <c r="T6" s="19">
        <f>IF(F6&lt;&gt;0,0,1)</f>
        <v>1</v>
      </c>
      <c r="U6" s="20">
        <f>IF(F6&gt;0,0,1)</f>
        <v>1</v>
      </c>
      <c r="V6" s="19">
        <f>IF(G6&lt;&gt;0,0,1)</f>
        <v>1</v>
      </c>
      <c r="W6" s="20">
        <f>IF(G6&gt;0,0,1)</f>
        <v>1</v>
      </c>
      <c r="X6" s="21">
        <f>IF(E6=0,0,SUM(T6:W6))</f>
        <v>0</v>
      </c>
    </row>
    <row r="7" spans="1:30" ht="17.25" customHeight="1">
      <c r="A7" s="77"/>
      <c r="B7" s="78"/>
      <c r="C7" s="78"/>
      <c r="D7" s="78"/>
      <c r="E7" s="78"/>
      <c r="F7" s="78"/>
      <c r="G7" s="78"/>
      <c r="H7" s="78"/>
      <c r="I7" s="78"/>
      <c r="J7" s="2"/>
      <c r="K7" s="2"/>
      <c r="L7" s="2"/>
      <c r="M7" s="1"/>
    </row>
    <row r="8" spans="1:30" s="10" customFormat="1" ht="29.25" customHeight="1">
      <c r="A8" s="3" t="s">
        <v>0</v>
      </c>
      <c r="B8" s="4" t="s">
        <v>1</v>
      </c>
      <c r="C8" s="5" t="s">
        <v>2</v>
      </c>
      <c r="D8" s="5" t="s">
        <v>3</v>
      </c>
      <c r="E8" s="5" t="s">
        <v>4</v>
      </c>
      <c r="F8" s="6" t="s">
        <v>5</v>
      </c>
      <c r="G8" s="7" t="s">
        <v>6</v>
      </c>
      <c r="H8" s="7" t="s">
        <v>41</v>
      </c>
      <c r="I8" s="5" t="s">
        <v>7</v>
      </c>
      <c r="J8" s="8" t="s">
        <v>8</v>
      </c>
      <c r="K8" s="57" t="s">
        <v>36</v>
      </c>
      <c r="L8" s="8" t="s">
        <v>10</v>
      </c>
      <c r="M8" s="8" t="s">
        <v>11</v>
      </c>
      <c r="N8" s="8" t="s">
        <v>12</v>
      </c>
      <c r="O8" s="8" t="s">
        <v>13</v>
      </c>
      <c r="P8" s="8" t="s">
        <v>14</v>
      </c>
      <c r="Q8" s="8" t="s">
        <v>15</v>
      </c>
      <c r="R8" s="8" t="s">
        <v>16</v>
      </c>
      <c r="S8" s="9" t="s">
        <v>17</v>
      </c>
      <c r="T8" s="124" t="s">
        <v>18</v>
      </c>
      <c r="U8" s="125"/>
      <c r="V8" s="125"/>
      <c r="W8" s="125"/>
      <c r="X8" s="126"/>
      <c r="Y8"/>
      <c r="Z8"/>
      <c r="AA8"/>
      <c r="AB8"/>
      <c r="AC8"/>
      <c r="AD8"/>
    </row>
    <row r="9" spans="1:30" ht="16.8">
      <c r="A9" s="11">
        <v>2012</v>
      </c>
      <c r="B9" s="12"/>
      <c r="C9" s="13" t="s">
        <v>34</v>
      </c>
      <c r="D9" s="13" t="s">
        <v>49</v>
      </c>
      <c r="E9" s="13"/>
      <c r="F9" s="63"/>
      <c r="G9" s="63"/>
      <c r="H9" s="14"/>
      <c r="I9" s="15"/>
      <c r="J9" s="16">
        <f>IF(AND(F9&gt;0)*(G9=0),1,0)</f>
        <v>0</v>
      </c>
      <c r="K9" s="17">
        <f>IF(J9=1,F9,0)</f>
        <v>0</v>
      </c>
      <c r="L9" s="16">
        <f>IF(AND(G9&gt;0)*(F9=0),1,0)</f>
        <v>0</v>
      </c>
      <c r="M9" s="17">
        <f>IF(L9=1,G9,0)</f>
        <v>0</v>
      </c>
      <c r="N9" s="16">
        <f>IF(AND(F9=" ")*(G9=" "),0,IF(AND(F9&gt;0)*(G9&gt;0),1,0))</f>
        <v>0</v>
      </c>
      <c r="O9" s="17">
        <f>IF(N9=1,F9,0)</f>
        <v>0</v>
      </c>
      <c r="P9" s="17">
        <f>IF(N9=1,G9,0)</f>
        <v>0</v>
      </c>
      <c r="Q9" s="16">
        <v>0</v>
      </c>
      <c r="R9" s="16">
        <f>IF(E9&gt;0,1,0)</f>
        <v>0</v>
      </c>
      <c r="S9" s="18">
        <v>0</v>
      </c>
      <c r="T9" s="19">
        <f>IF(F9&lt;&gt;0,0,1)</f>
        <v>1</v>
      </c>
      <c r="U9" s="20">
        <f>IF(F9&gt;0,0,1)</f>
        <v>1</v>
      </c>
      <c r="V9" s="19">
        <f>IF(G9&lt;&gt;0,0,1)</f>
        <v>1</v>
      </c>
      <c r="W9" s="20">
        <f>IF(G9&gt;0,0,1)</f>
        <v>1</v>
      </c>
      <c r="X9" s="21">
        <f>IF(E9=0,0,SUM(T9:W9))</f>
        <v>0</v>
      </c>
    </row>
    <row r="10" spans="1:30" ht="16.8">
      <c r="A10" s="49"/>
      <c r="B10" s="50"/>
      <c r="C10" s="51"/>
      <c r="D10" s="51"/>
      <c r="E10" s="51"/>
      <c r="F10" s="52"/>
      <c r="G10" s="52"/>
      <c r="H10" s="52"/>
      <c r="I10" s="53"/>
      <c r="J10" s="73">
        <f t="shared" ref="J10:S10" si="0">SUM(J9:J9)</f>
        <v>0</v>
      </c>
      <c r="K10" s="74">
        <f t="shared" si="0"/>
        <v>0</v>
      </c>
      <c r="L10" s="73">
        <f t="shared" si="0"/>
        <v>0</v>
      </c>
      <c r="M10" s="74">
        <f t="shared" si="0"/>
        <v>0</v>
      </c>
      <c r="N10" s="73">
        <f t="shared" si="0"/>
        <v>0</v>
      </c>
      <c r="O10" s="74">
        <f t="shared" si="0"/>
        <v>0</v>
      </c>
      <c r="P10" s="74">
        <f t="shared" si="0"/>
        <v>0</v>
      </c>
      <c r="Q10" s="73">
        <f t="shared" si="0"/>
        <v>0</v>
      </c>
      <c r="R10" s="73">
        <f t="shared" si="0"/>
        <v>0</v>
      </c>
      <c r="S10" s="18">
        <f t="shared" si="0"/>
        <v>0</v>
      </c>
      <c r="T10" s="21"/>
      <c r="U10" s="36"/>
      <c r="V10" s="37"/>
      <c r="W10" s="36"/>
      <c r="X10" s="37"/>
    </row>
    <row r="11" spans="1:30" ht="16.8">
      <c r="A11" s="49"/>
      <c r="B11" s="50"/>
      <c r="C11" s="51"/>
      <c r="D11" s="51"/>
      <c r="E11" s="51"/>
      <c r="F11" s="52"/>
      <c r="G11" s="52"/>
      <c r="H11" s="52"/>
      <c r="I11" s="53"/>
      <c r="T11" s="21"/>
      <c r="U11" s="36"/>
      <c r="V11" s="37"/>
      <c r="W11" s="36"/>
      <c r="X11" s="37"/>
    </row>
    <row r="12" spans="1:30" s="10" customFormat="1" ht="29.25" customHeight="1">
      <c r="A12" s="3" t="s">
        <v>0</v>
      </c>
      <c r="B12" s="4" t="s">
        <v>1</v>
      </c>
      <c r="C12" s="5" t="s">
        <v>2</v>
      </c>
      <c r="D12" s="5" t="s">
        <v>3</v>
      </c>
      <c r="E12" s="5" t="s">
        <v>4</v>
      </c>
      <c r="F12" s="6" t="s">
        <v>5</v>
      </c>
      <c r="G12" s="7" t="s">
        <v>6</v>
      </c>
      <c r="H12" s="7" t="s">
        <v>41</v>
      </c>
      <c r="I12" s="5" t="s">
        <v>7</v>
      </c>
      <c r="J12" s="8" t="s">
        <v>8</v>
      </c>
      <c r="K12" s="8" t="s">
        <v>9</v>
      </c>
      <c r="L12" s="8" t="s">
        <v>10</v>
      </c>
      <c r="M12" s="8" t="s">
        <v>11</v>
      </c>
      <c r="N12" s="8" t="s">
        <v>12</v>
      </c>
      <c r="O12" s="8" t="s">
        <v>13</v>
      </c>
      <c r="P12" s="8" t="s">
        <v>14</v>
      </c>
      <c r="Q12" s="8" t="s">
        <v>15</v>
      </c>
      <c r="R12" s="8" t="s">
        <v>16</v>
      </c>
      <c r="S12" s="9" t="s">
        <v>17</v>
      </c>
      <c r="T12" s="124" t="s">
        <v>18</v>
      </c>
      <c r="U12" s="125"/>
      <c r="V12" s="125"/>
      <c r="W12" s="125"/>
      <c r="X12" s="126"/>
      <c r="Y12"/>
      <c r="Z12"/>
      <c r="AA12"/>
      <c r="AB12"/>
      <c r="AC12"/>
      <c r="AD12"/>
    </row>
    <row r="13" spans="1:30" ht="16.8">
      <c r="A13" s="11">
        <v>2013</v>
      </c>
      <c r="B13" s="71">
        <v>41520</v>
      </c>
      <c r="C13" s="13" t="s">
        <v>34</v>
      </c>
      <c r="D13" s="13" t="s">
        <v>49</v>
      </c>
      <c r="E13" s="96" t="s">
        <v>50</v>
      </c>
      <c r="F13" s="63">
        <v>3130.29</v>
      </c>
      <c r="G13" s="63">
        <v>0</v>
      </c>
      <c r="H13" s="14" t="s">
        <v>51</v>
      </c>
      <c r="I13" s="15" t="s">
        <v>42</v>
      </c>
      <c r="J13" s="16">
        <f>IF(AND(F13&gt;0)*(G13=0),1,0)</f>
        <v>1</v>
      </c>
      <c r="K13" s="17">
        <f>IF(J13=1,F13,0)</f>
        <v>3130.29</v>
      </c>
      <c r="L13" s="16">
        <f>IF(AND(G13&gt;0)*(F13=0),1,0)</f>
        <v>0</v>
      </c>
      <c r="M13" s="17">
        <f>IF(L13=1,G13,0)</f>
        <v>0</v>
      </c>
      <c r="N13" s="16">
        <f>IF(AND(F13=" ")*(G13=" "),0,IF(AND(F13&gt;0)*(G13&gt;0),1,0))</f>
        <v>0</v>
      </c>
      <c r="O13" s="17">
        <f>IF(N13=1,F13,0)</f>
        <v>0</v>
      </c>
      <c r="P13" s="17">
        <f>IF(N13=1,G13,0)</f>
        <v>0</v>
      </c>
      <c r="Q13" s="16">
        <v>0</v>
      </c>
      <c r="R13" s="16">
        <f>IF(E13&gt;0,1,0)</f>
        <v>1</v>
      </c>
      <c r="S13" s="18">
        <v>0</v>
      </c>
      <c r="T13" s="19">
        <f>IF(F13&lt;&gt;0,0,1)</f>
        <v>0</v>
      </c>
      <c r="U13" s="20">
        <f>IF(F13&gt;0,0,1)</f>
        <v>0</v>
      </c>
      <c r="V13" s="19">
        <f>IF(G13&lt;&gt;0,0,1)</f>
        <v>1</v>
      </c>
      <c r="W13" s="20">
        <f>IF(G13&gt;0,0,1)</f>
        <v>1</v>
      </c>
      <c r="X13" s="21">
        <f>IF(E13=0,0,SUM(T13:W13))</f>
        <v>2</v>
      </c>
    </row>
    <row r="14" spans="1:30" ht="16.8">
      <c r="A14" s="49"/>
      <c r="B14" s="50"/>
      <c r="C14" s="51"/>
      <c r="D14" s="51"/>
      <c r="E14" s="51"/>
      <c r="F14" s="52"/>
      <c r="G14" s="52"/>
      <c r="H14" s="52"/>
      <c r="I14" s="53"/>
      <c r="J14" s="73">
        <f t="shared" ref="J14:P14" si="1">SUM(J13:J13)</f>
        <v>1</v>
      </c>
      <c r="K14" s="74">
        <f t="shared" si="1"/>
        <v>3130.29</v>
      </c>
      <c r="L14" s="73">
        <f t="shared" si="1"/>
        <v>0</v>
      </c>
      <c r="M14" s="74">
        <f t="shared" si="1"/>
        <v>0</v>
      </c>
      <c r="N14" s="73">
        <f t="shared" si="1"/>
        <v>0</v>
      </c>
      <c r="O14" s="74">
        <f t="shared" si="1"/>
        <v>0</v>
      </c>
      <c r="P14" s="74">
        <f t="shared" si="1"/>
        <v>0</v>
      </c>
      <c r="Q14" s="73">
        <v>0</v>
      </c>
      <c r="R14" s="73">
        <f>SUM(R13:R13)</f>
        <v>1</v>
      </c>
      <c r="S14" s="18">
        <f>SUM(S13:S13)</f>
        <v>0</v>
      </c>
      <c r="T14" s="21"/>
      <c r="U14" s="36"/>
      <c r="V14" s="37"/>
      <c r="W14" s="36"/>
      <c r="X14" s="37"/>
    </row>
    <row r="15" spans="1:30" ht="16.8">
      <c r="A15" s="49"/>
      <c r="B15" s="50"/>
      <c r="C15" s="51"/>
      <c r="D15" s="51"/>
      <c r="E15" s="51"/>
      <c r="F15" s="52"/>
      <c r="G15" s="52"/>
      <c r="H15" s="52"/>
      <c r="I15" s="53"/>
      <c r="T15" s="21"/>
      <c r="U15" s="36"/>
      <c r="V15" s="37"/>
      <c r="W15" s="36"/>
      <c r="X15" s="37"/>
    </row>
    <row r="16" spans="1:30" s="10" customFormat="1" ht="29.25" customHeight="1">
      <c r="A16" s="3" t="s">
        <v>0</v>
      </c>
      <c r="B16" s="4" t="s">
        <v>1</v>
      </c>
      <c r="C16" s="5" t="s">
        <v>2</v>
      </c>
      <c r="D16" s="5" t="s">
        <v>3</v>
      </c>
      <c r="E16" s="5" t="s">
        <v>4</v>
      </c>
      <c r="F16" s="6" t="s">
        <v>5</v>
      </c>
      <c r="G16" s="7" t="s">
        <v>6</v>
      </c>
      <c r="H16" s="7" t="s">
        <v>41</v>
      </c>
      <c r="I16" s="5" t="s">
        <v>7</v>
      </c>
      <c r="J16" s="8" t="s">
        <v>8</v>
      </c>
      <c r="K16" s="8" t="s">
        <v>9</v>
      </c>
      <c r="L16" s="8" t="s">
        <v>10</v>
      </c>
      <c r="M16" s="8" t="s">
        <v>11</v>
      </c>
      <c r="N16" s="8" t="s">
        <v>12</v>
      </c>
      <c r="O16" s="8" t="s">
        <v>13</v>
      </c>
      <c r="P16" s="8" t="s">
        <v>14</v>
      </c>
      <c r="Q16" s="8" t="s">
        <v>15</v>
      </c>
      <c r="R16" s="8" t="s">
        <v>16</v>
      </c>
      <c r="S16" s="9" t="s">
        <v>17</v>
      </c>
      <c r="T16" s="124" t="s">
        <v>18</v>
      </c>
      <c r="U16" s="125"/>
      <c r="V16" s="125"/>
      <c r="W16" s="125"/>
      <c r="X16" s="126"/>
      <c r="Y16"/>
      <c r="Z16"/>
      <c r="AA16"/>
      <c r="AB16"/>
      <c r="AC16"/>
      <c r="AD16"/>
    </row>
    <row r="17" spans="1:30" ht="16.8">
      <c r="A17" s="11">
        <v>2014</v>
      </c>
      <c r="B17" s="76">
        <v>41815</v>
      </c>
      <c r="C17" s="13" t="s">
        <v>34</v>
      </c>
      <c r="D17" s="13" t="s">
        <v>49</v>
      </c>
      <c r="E17" s="96" t="s">
        <v>52</v>
      </c>
      <c r="F17" s="72">
        <v>870</v>
      </c>
      <c r="G17" s="63">
        <v>0</v>
      </c>
      <c r="H17" s="14" t="s">
        <v>51</v>
      </c>
      <c r="I17" s="15" t="s">
        <v>19</v>
      </c>
      <c r="J17" s="16">
        <f>IF(AND(F17&gt;0)*(G17=0),1,0)</f>
        <v>1</v>
      </c>
      <c r="K17" s="17">
        <f>IF(J17=1,F17,0)</f>
        <v>870</v>
      </c>
      <c r="L17" s="16">
        <f>IF(AND(G17&gt;0)*(F17=0),1,0)</f>
        <v>0</v>
      </c>
      <c r="M17" s="17">
        <f>IF(L17=1,G17,0)</f>
        <v>0</v>
      </c>
      <c r="N17" s="16">
        <f>IF(AND(F17=" ")*(G17=" "),0,IF(AND(F17&gt;0)*(G17&gt;0),1,0))</f>
        <v>0</v>
      </c>
      <c r="O17" s="17">
        <f>IF(N17=1,F17,0)</f>
        <v>0</v>
      </c>
      <c r="P17" s="17">
        <f>IF(N17=1,G17,0)</f>
        <v>0</v>
      </c>
      <c r="Q17" s="16">
        <v>0</v>
      </c>
      <c r="R17" s="16">
        <f>IF(E17&gt;0,1,0)</f>
        <v>1</v>
      </c>
      <c r="S17" s="18">
        <v>0</v>
      </c>
      <c r="T17" s="19">
        <f>IF(F17&lt;&gt;0,0,1)</f>
        <v>0</v>
      </c>
      <c r="U17" s="20">
        <f>IF(F17&gt;0,0,1)</f>
        <v>0</v>
      </c>
      <c r="V17" s="19">
        <f>IF(G17&lt;&gt;0,0,1)</f>
        <v>1</v>
      </c>
      <c r="W17" s="20">
        <f>IF(G17&gt;0,0,1)</f>
        <v>1</v>
      </c>
      <c r="X17" s="21">
        <f>IF(E17=0,0,SUM(T17:W17))</f>
        <v>2</v>
      </c>
    </row>
    <row r="18" spans="1:30" ht="16.8">
      <c r="A18" s="11">
        <v>2014</v>
      </c>
      <c r="B18" s="76">
        <v>41946</v>
      </c>
      <c r="C18" s="13" t="s">
        <v>34</v>
      </c>
      <c r="D18" s="13" t="s">
        <v>49</v>
      </c>
      <c r="E18" s="96" t="s">
        <v>53</v>
      </c>
      <c r="F18" s="72">
        <v>24000</v>
      </c>
      <c r="G18" s="63">
        <v>0</v>
      </c>
      <c r="H18" s="14" t="s">
        <v>54</v>
      </c>
      <c r="I18" s="15" t="s">
        <v>19</v>
      </c>
      <c r="J18" s="16">
        <f>IF(AND(F18&gt;0)*(G18=0),1,0)</f>
        <v>1</v>
      </c>
      <c r="K18" s="17">
        <f>IF(J18=1,F18,0)</f>
        <v>24000</v>
      </c>
      <c r="L18" s="16">
        <f>IF(AND(G18&gt;0)*(F18=0),1,0)</f>
        <v>0</v>
      </c>
      <c r="M18" s="17">
        <f>IF(L18=1,G18,0)</f>
        <v>0</v>
      </c>
      <c r="N18" s="16">
        <f>IF(AND(F18=" ")*(G18=" "),0,IF(AND(F18&gt;0)*(G18&gt;0),1,0))</f>
        <v>0</v>
      </c>
      <c r="O18" s="17">
        <f>IF(N18=1,F18,0)</f>
        <v>0</v>
      </c>
      <c r="P18" s="17">
        <f>IF(N18=1,G18,0)</f>
        <v>0</v>
      </c>
      <c r="Q18" s="16">
        <v>0</v>
      </c>
      <c r="R18" s="16">
        <f>IF(E18&gt;0,1,0)</f>
        <v>1</v>
      </c>
      <c r="S18" s="18">
        <v>0</v>
      </c>
      <c r="T18" s="19">
        <f>IF(F18&lt;&gt;0,0,1)</f>
        <v>0</v>
      </c>
      <c r="U18" s="20">
        <f>IF(F18&gt;0,0,1)</f>
        <v>0</v>
      </c>
      <c r="V18" s="19">
        <f>IF(G18&lt;&gt;0,0,1)</f>
        <v>1</v>
      </c>
      <c r="W18" s="20">
        <f>IF(G18&gt;0,0,1)</f>
        <v>1</v>
      </c>
      <c r="X18" s="21">
        <f>IF(E18=0,0,SUM(T18:W18))</f>
        <v>2</v>
      </c>
    </row>
    <row r="19" spans="1:30">
      <c r="J19" s="73">
        <f t="shared" ref="J19:R19" si="2">SUM(J17:J18)</f>
        <v>2</v>
      </c>
      <c r="K19" s="74">
        <f t="shared" si="2"/>
        <v>24870</v>
      </c>
      <c r="L19" s="73">
        <f t="shared" si="2"/>
        <v>0</v>
      </c>
      <c r="M19" s="74">
        <f t="shared" si="2"/>
        <v>0</v>
      </c>
      <c r="N19" s="73">
        <f t="shared" si="2"/>
        <v>0</v>
      </c>
      <c r="O19" s="74">
        <f t="shared" si="2"/>
        <v>0</v>
      </c>
      <c r="P19" s="74">
        <f t="shared" si="2"/>
        <v>0</v>
      </c>
      <c r="Q19" s="73">
        <f t="shared" si="2"/>
        <v>0</v>
      </c>
      <c r="R19" s="73">
        <f t="shared" si="2"/>
        <v>2</v>
      </c>
      <c r="S19" s="18">
        <f>SUM(S18:S18)</f>
        <v>0</v>
      </c>
    </row>
    <row r="21" spans="1:30" s="10" customFormat="1" ht="29.25" customHeight="1">
      <c r="A21" s="3" t="s">
        <v>0</v>
      </c>
      <c r="B21" s="4" t="s">
        <v>1</v>
      </c>
      <c r="C21" s="5" t="s">
        <v>2</v>
      </c>
      <c r="D21" s="5" t="s">
        <v>3</v>
      </c>
      <c r="E21" s="5" t="s">
        <v>4</v>
      </c>
      <c r="F21" s="6" t="s">
        <v>5</v>
      </c>
      <c r="G21" s="7" t="s">
        <v>6</v>
      </c>
      <c r="H21" s="7" t="s">
        <v>41</v>
      </c>
      <c r="I21" s="5" t="s">
        <v>7</v>
      </c>
      <c r="J21" s="8" t="s">
        <v>8</v>
      </c>
      <c r="K21" s="8" t="s">
        <v>9</v>
      </c>
      <c r="L21" s="8" t="s">
        <v>10</v>
      </c>
      <c r="M21" s="8" t="s">
        <v>11</v>
      </c>
      <c r="N21" s="8" t="s">
        <v>12</v>
      </c>
      <c r="O21" s="8" t="s">
        <v>13</v>
      </c>
      <c r="P21" s="8" t="s">
        <v>14</v>
      </c>
      <c r="Q21" s="8" t="s">
        <v>15</v>
      </c>
      <c r="R21" s="8" t="s">
        <v>16</v>
      </c>
      <c r="S21" s="9" t="s">
        <v>17</v>
      </c>
      <c r="T21" s="124" t="s">
        <v>18</v>
      </c>
      <c r="U21" s="125"/>
      <c r="V21" s="125"/>
      <c r="W21" s="125"/>
      <c r="X21" s="126"/>
      <c r="Y21"/>
      <c r="Z21"/>
      <c r="AA21"/>
      <c r="AB21"/>
      <c r="AC21"/>
      <c r="AD21"/>
    </row>
    <row r="22" spans="1:30" ht="16.8">
      <c r="A22" s="11">
        <v>2015</v>
      </c>
      <c r="B22" s="75">
        <v>42366</v>
      </c>
      <c r="C22" s="13" t="s">
        <v>34</v>
      </c>
      <c r="D22" s="13" t="s">
        <v>49</v>
      </c>
      <c r="E22" s="96" t="s">
        <v>55</v>
      </c>
      <c r="F22" s="14">
        <v>7000</v>
      </c>
      <c r="G22" s="14">
        <v>0</v>
      </c>
      <c r="H22" s="14" t="s">
        <v>54</v>
      </c>
      <c r="I22" s="15" t="s">
        <v>19</v>
      </c>
      <c r="J22" s="16">
        <f>IF(AND(F22&gt;0)*(G22=0),1,0)</f>
        <v>1</v>
      </c>
      <c r="K22" s="17">
        <f>IF(J22=1,F22,0)</f>
        <v>7000</v>
      </c>
      <c r="L22" s="16">
        <f>IF(AND(G22&gt;0)*(F22=0),1,0)</f>
        <v>0</v>
      </c>
      <c r="M22" s="17">
        <f>IF(L22=1,G22,0)</f>
        <v>0</v>
      </c>
      <c r="N22" s="16">
        <f>IF(AND(F22=" ")*(G22=" "),0,IF(AND(F22&gt;0)*(G22&gt;0),1,0))</f>
        <v>0</v>
      </c>
      <c r="O22" s="17">
        <f>IF(N22=1,F22,0)</f>
        <v>0</v>
      </c>
      <c r="P22" s="17">
        <f>IF(N22=1,G22,0)</f>
        <v>0</v>
      </c>
      <c r="Q22" s="16">
        <v>0</v>
      </c>
      <c r="R22" s="16">
        <f>IF(E22&gt;0,1,0)</f>
        <v>1</v>
      </c>
      <c r="S22" s="18">
        <v>0</v>
      </c>
      <c r="T22" s="19">
        <f>IF(F22&lt;&gt;0,0,1)</f>
        <v>0</v>
      </c>
      <c r="U22" s="20">
        <f>IF(F22&gt;0,0,1)</f>
        <v>0</v>
      </c>
      <c r="V22" s="19">
        <f>IF(G22&lt;&gt;0,0,1)</f>
        <v>1</v>
      </c>
      <c r="W22" s="20">
        <f>IF(G22&gt;0,0,1)</f>
        <v>1</v>
      </c>
      <c r="X22" s="21">
        <f>IF(E22=0,0,SUM(T22:W22))</f>
        <v>2</v>
      </c>
    </row>
    <row r="23" spans="1:30" ht="16.5" customHeight="1">
      <c r="J23" s="73">
        <f t="shared" ref="J23:S23" si="3">SUM(J22:J22)</f>
        <v>1</v>
      </c>
      <c r="K23" s="74">
        <f t="shared" si="3"/>
        <v>7000</v>
      </c>
      <c r="L23" s="73">
        <f t="shared" si="3"/>
        <v>0</v>
      </c>
      <c r="M23" s="74">
        <f t="shared" si="3"/>
        <v>0</v>
      </c>
      <c r="N23" s="73">
        <f t="shared" si="3"/>
        <v>0</v>
      </c>
      <c r="O23" s="74">
        <f t="shared" si="3"/>
        <v>0</v>
      </c>
      <c r="P23" s="74">
        <f t="shared" si="3"/>
        <v>0</v>
      </c>
      <c r="Q23" s="73">
        <f t="shared" si="3"/>
        <v>0</v>
      </c>
      <c r="R23" s="73">
        <f t="shared" si="3"/>
        <v>1</v>
      </c>
      <c r="S23" s="18">
        <f t="shared" si="3"/>
        <v>0</v>
      </c>
    </row>
    <row r="25" spans="1:30" s="10" customFormat="1" ht="29.25" customHeight="1">
      <c r="A25" s="3" t="s">
        <v>0</v>
      </c>
      <c r="B25" s="4" t="s">
        <v>1</v>
      </c>
      <c r="C25" s="5" t="s">
        <v>2</v>
      </c>
      <c r="D25" s="5" t="s">
        <v>3</v>
      </c>
      <c r="E25" s="5" t="s">
        <v>4</v>
      </c>
      <c r="F25" s="6" t="s">
        <v>5</v>
      </c>
      <c r="G25" s="7" t="s">
        <v>6</v>
      </c>
      <c r="H25" s="7" t="s">
        <v>41</v>
      </c>
      <c r="I25" s="5" t="s">
        <v>7</v>
      </c>
      <c r="J25" s="8" t="s">
        <v>8</v>
      </c>
      <c r="K25" s="57" t="s">
        <v>36</v>
      </c>
      <c r="L25" s="8" t="s">
        <v>10</v>
      </c>
      <c r="M25" s="8" t="s">
        <v>11</v>
      </c>
      <c r="N25" s="8" t="s">
        <v>12</v>
      </c>
      <c r="O25" s="8" t="s">
        <v>13</v>
      </c>
      <c r="P25" s="8" t="s">
        <v>14</v>
      </c>
      <c r="Q25" s="8" t="s">
        <v>15</v>
      </c>
      <c r="R25" s="8" t="s">
        <v>16</v>
      </c>
      <c r="S25" s="9" t="s">
        <v>17</v>
      </c>
      <c r="T25" s="124" t="s">
        <v>18</v>
      </c>
      <c r="U25" s="125"/>
      <c r="V25" s="125"/>
      <c r="W25" s="125"/>
      <c r="X25" s="126"/>
      <c r="Y25"/>
      <c r="Z25"/>
      <c r="AA25"/>
      <c r="AB25"/>
      <c r="AC25"/>
      <c r="AD25"/>
    </row>
    <row r="26" spans="1:30" ht="16.8">
      <c r="A26" s="11">
        <v>2016</v>
      </c>
      <c r="B26" s="12">
        <v>42492</v>
      </c>
      <c r="C26" s="13" t="s">
        <v>34</v>
      </c>
      <c r="D26" s="13" t="s">
        <v>49</v>
      </c>
      <c r="E26" s="96" t="s">
        <v>56</v>
      </c>
      <c r="F26" s="63">
        <v>0</v>
      </c>
      <c r="G26" s="63">
        <v>0</v>
      </c>
      <c r="H26" s="14" t="s">
        <v>54</v>
      </c>
      <c r="I26" s="15" t="s">
        <v>15</v>
      </c>
      <c r="J26" s="16">
        <f>IF(AND(F26&gt;0)*(G26=0),1,0)</f>
        <v>0</v>
      </c>
      <c r="K26" s="17">
        <f>IF(J26=1,F26,0)</f>
        <v>0</v>
      </c>
      <c r="L26" s="16">
        <f>IF(AND(G26&gt;0)*(F26=0),1,0)</f>
        <v>0</v>
      </c>
      <c r="M26" s="17">
        <f>IF(L26=1,G26,0)</f>
        <v>0</v>
      </c>
      <c r="N26" s="16">
        <f>IF(AND(F26=" ")*(G26=" "),0,IF(AND(F26&gt;0)*(G26&gt;0),1,0))</f>
        <v>0</v>
      </c>
      <c r="O26" s="17">
        <f>IF(N26=1,F26,0)</f>
        <v>0</v>
      </c>
      <c r="P26" s="17">
        <f>IF(N26=1,G26,0)</f>
        <v>0</v>
      </c>
      <c r="Q26" s="16">
        <v>1</v>
      </c>
      <c r="R26" s="16">
        <f>IF(E26&gt;0,1,0)</f>
        <v>1</v>
      </c>
      <c r="S26" s="18">
        <v>0</v>
      </c>
      <c r="T26" s="19">
        <f>IF(F26&lt;&gt;0,0,1)</f>
        <v>1</v>
      </c>
      <c r="U26" s="20">
        <f>IF(F26&gt;0,0,1)</f>
        <v>1</v>
      </c>
      <c r="V26" s="19">
        <f>IF(G26&lt;&gt;0,0,1)</f>
        <v>1</v>
      </c>
      <c r="W26" s="20">
        <f>IF(G26&gt;0,0,1)</f>
        <v>1</v>
      </c>
      <c r="X26" s="21">
        <f>IF(E26=0,0,SUM(T26:W26))</f>
        <v>4</v>
      </c>
    </row>
    <row r="27" spans="1:30" ht="16.8">
      <c r="A27" s="11">
        <v>2016</v>
      </c>
      <c r="B27" s="12">
        <v>42564</v>
      </c>
      <c r="C27" s="13" t="s">
        <v>34</v>
      </c>
      <c r="D27" s="13" t="s">
        <v>49</v>
      </c>
      <c r="E27" s="96" t="s">
        <v>57</v>
      </c>
      <c r="F27" s="63">
        <v>900</v>
      </c>
      <c r="G27" s="63">
        <v>0</v>
      </c>
      <c r="H27" s="14" t="s">
        <v>58</v>
      </c>
      <c r="I27" s="15" t="s">
        <v>19</v>
      </c>
      <c r="J27" s="16">
        <f>IF(AND(F27&gt;0)*(G27=0),1,0)</f>
        <v>1</v>
      </c>
      <c r="K27" s="17">
        <f>IF(J27=1,F27,0)</f>
        <v>900</v>
      </c>
      <c r="L27" s="16">
        <f>IF(AND(G27&gt;0)*(F27=0),1,0)</f>
        <v>0</v>
      </c>
      <c r="M27" s="17">
        <f>IF(L27=1,G27,0)</f>
        <v>0</v>
      </c>
      <c r="N27" s="16">
        <f>IF(AND(F27=" ")*(G27=" "),0,IF(AND(F27&gt;0)*(G27&gt;0),1,0))</f>
        <v>0</v>
      </c>
      <c r="O27" s="17">
        <f>IF(N27=1,F27,0)</f>
        <v>0</v>
      </c>
      <c r="P27" s="17">
        <f>IF(N27=1,G27,0)</f>
        <v>0</v>
      </c>
      <c r="Q27" s="16">
        <v>0</v>
      </c>
      <c r="R27" s="16">
        <f>IF(E27&gt;0,1,0)</f>
        <v>1</v>
      </c>
      <c r="S27" s="18">
        <v>0</v>
      </c>
      <c r="T27" s="19">
        <f>IF(F27&lt;&gt;0,0,1)</f>
        <v>0</v>
      </c>
      <c r="U27" s="20">
        <f>IF(F27&gt;0,0,1)</f>
        <v>0</v>
      </c>
      <c r="V27" s="19">
        <f>IF(G27&lt;&gt;0,0,1)</f>
        <v>1</v>
      </c>
      <c r="W27" s="20">
        <f>IF(G27&gt;0,0,1)</f>
        <v>1</v>
      </c>
      <c r="X27" s="21">
        <f>IF(E27=0,0,SUM(T27:W27))</f>
        <v>2</v>
      </c>
    </row>
    <row r="28" spans="1:30" ht="16.8">
      <c r="A28" s="49"/>
      <c r="B28" s="50"/>
      <c r="C28" s="51"/>
      <c r="D28" s="51"/>
      <c r="E28" s="51"/>
      <c r="F28" s="52"/>
      <c r="G28" s="52"/>
      <c r="H28" s="52"/>
      <c r="I28" s="61"/>
      <c r="J28" s="115">
        <f t="shared" ref="J28:R28" si="4">SUM(J26:J27)</f>
        <v>1</v>
      </c>
      <c r="K28" s="74">
        <f t="shared" si="4"/>
        <v>900</v>
      </c>
      <c r="L28" s="73">
        <f t="shared" si="4"/>
        <v>0</v>
      </c>
      <c r="M28" s="74">
        <f t="shared" si="4"/>
        <v>0</v>
      </c>
      <c r="N28" s="73">
        <f t="shared" si="4"/>
        <v>0</v>
      </c>
      <c r="O28" s="74">
        <f t="shared" si="4"/>
        <v>0</v>
      </c>
      <c r="P28" s="74">
        <f t="shared" si="4"/>
        <v>0</v>
      </c>
      <c r="Q28" s="73">
        <f t="shared" si="4"/>
        <v>1</v>
      </c>
      <c r="R28" s="73">
        <f t="shared" si="4"/>
        <v>2</v>
      </c>
      <c r="S28" s="18">
        <f>SUM(S26:S26)</f>
        <v>0</v>
      </c>
      <c r="T28" s="21"/>
      <c r="U28" s="36"/>
      <c r="V28" s="37"/>
      <c r="W28" s="36"/>
      <c r="X28" s="37"/>
    </row>
  </sheetData>
  <mergeCells count="9">
    <mergeCell ref="T25:X25"/>
    <mergeCell ref="T5:X5"/>
    <mergeCell ref="A3:I3"/>
    <mergeCell ref="A1:I1"/>
    <mergeCell ref="T21:X21"/>
    <mergeCell ref="T16:X16"/>
    <mergeCell ref="T8:X8"/>
    <mergeCell ref="T12:X12"/>
    <mergeCell ref="A2:I2"/>
  </mergeCells>
  <phoneticPr fontId="16" type="noConversion"/>
  <pageMargins left="0" right="0" top="0.19685039370078741" bottom="0" header="0.15748031496062992" footer="0.1574803149606299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M22"/>
  <sheetViews>
    <sheetView workbookViewId="0">
      <selection activeCell="B1" sqref="B1:L23"/>
    </sheetView>
  </sheetViews>
  <sheetFormatPr defaultRowHeight="13.2"/>
  <cols>
    <col min="1" max="1" width="2.44140625" customWidth="1"/>
    <col min="2" max="2" width="12.6640625" customWidth="1"/>
    <col min="3" max="3" width="11" customWidth="1"/>
    <col min="4" max="4" width="15" customWidth="1"/>
    <col min="5" max="5" width="11.109375" customWidth="1"/>
    <col min="6" max="6" width="12.5546875" customWidth="1"/>
    <col min="7" max="7" width="12.6640625" customWidth="1"/>
    <col min="8" max="8" width="10.109375" customWidth="1"/>
    <col min="9" max="9" width="14.44140625" customWidth="1"/>
    <col min="10" max="11" width="12.6640625" customWidth="1"/>
    <col min="12" max="12" width="12.33203125" customWidth="1"/>
  </cols>
  <sheetData>
    <row r="1" spans="2:13" ht="45" customHeight="1" thickTop="1" thickBot="1">
      <c r="B1" s="117" t="s">
        <v>46</v>
      </c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"/>
    </row>
    <row r="2" spans="2:13" ht="29.25" customHeight="1" thickTop="1">
      <c r="B2" s="120" t="s">
        <v>83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"/>
    </row>
    <row r="3" spans="2:13" ht="29.25" customHeight="1">
      <c r="B3" s="122" t="s">
        <v>67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"/>
    </row>
    <row r="4" spans="2:13" s="27" customFormat="1" ht="50.4">
      <c r="B4" s="22" t="s">
        <v>20</v>
      </c>
      <c r="C4" s="23" t="s">
        <v>21</v>
      </c>
      <c r="D4" s="24" t="s">
        <v>22</v>
      </c>
      <c r="E4" s="23" t="s">
        <v>23</v>
      </c>
      <c r="F4" s="25" t="s">
        <v>24</v>
      </c>
      <c r="G4" s="24" t="s">
        <v>25</v>
      </c>
      <c r="H4" s="23" t="s">
        <v>26</v>
      </c>
      <c r="I4" s="24" t="s">
        <v>27</v>
      </c>
      <c r="J4" s="26" t="s">
        <v>28</v>
      </c>
      <c r="K4" s="24" t="s">
        <v>29</v>
      </c>
      <c r="L4" s="24" t="s">
        <v>30</v>
      </c>
    </row>
    <row r="5" spans="2:13" hidden="1">
      <c r="E5" s="34"/>
      <c r="J5" s="35"/>
      <c r="K5" s="35"/>
    </row>
    <row r="6" spans="2:13" ht="9" customHeight="1">
      <c r="B6" s="31"/>
      <c r="C6" s="32"/>
      <c r="D6" s="33"/>
      <c r="E6" s="32"/>
      <c r="F6" s="33"/>
      <c r="G6" s="33"/>
      <c r="H6" s="32"/>
      <c r="I6" s="33"/>
      <c r="J6" s="32"/>
      <c r="K6" s="32"/>
      <c r="L6" s="32"/>
    </row>
    <row r="7" spans="2:13" ht="32.4">
      <c r="B7" s="28" t="s">
        <v>37</v>
      </c>
      <c r="C7" s="29">
        <f ca="1">'Elettronica-Dettaglio'!$L$5</f>
        <v>0</v>
      </c>
      <c r="D7" s="64">
        <f ca="1">'Elettronica-Dettaglio'!$M$5</f>
        <v>0</v>
      </c>
      <c r="E7" s="29">
        <f ca="1">'Elettronica-Dettaglio'!$N$5</f>
        <v>0</v>
      </c>
      <c r="F7" s="64">
        <f ca="1">'Elettronica-Dettaglio'!$O$5</f>
        <v>0</v>
      </c>
      <c r="G7" s="64">
        <f ca="1">'Elettronica-Dettaglio'!$P$5</f>
        <v>0</v>
      </c>
      <c r="H7" s="29">
        <f ca="1">'Elettronica-Dettaglio'!$J$5</f>
        <v>0</v>
      </c>
      <c r="I7" s="64">
        <f ca="1">'Elettronica-Dettaglio'!$K$5</f>
        <v>0</v>
      </c>
      <c r="J7" s="29">
        <f ca="1">'Elettronica-Dettaglio'!$Q$5</f>
        <v>0</v>
      </c>
      <c r="K7" s="29">
        <f ca="1">'Elettronica-Dettaglio'!$S$5</f>
        <v>0</v>
      </c>
      <c r="L7" s="29">
        <f ca="1">'Elettronica-Dettaglio'!$R$5</f>
        <v>0</v>
      </c>
    </row>
    <row r="9" spans="2:13" ht="32.4">
      <c r="B9" s="28" t="s">
        <v>38</v>
      </c>
      <c r="C9" s="29">
        <f ca="1">'Elettronica-Dettaglio'!$L$8</f>
        <v>0</v>
      </c>
      <c r="D9" s="64">
        <f ca="1">'Elettronica-Dettaglio'!$M$8</f>
        <v>0</v>
      </c>
      <c r="E9" s="29">
        <f ca="1">'Elettronica-Dettaglio'!$N$8</f>
        <v>0</v>
      </c>
      <c r="F9" s="64">
        <f ca="1">'Elettronica-Dettaglio'!$O$8</f>
        <v>0</v>
      </c>
      <c r="G9" s="64">
        <f ca="1">'Elettronica-Dettaglio'!$P$8</f>
        <v>0</v>
      </c>
      <c r="H9" s="29">
        <f ca="1">'Elettronica-Dettaglio'!$J$8</f>
        <v>0</v>
      </c>
      <c r="I9" s="64">
        <f ca="1">'Elettronica-Dettaglio'!$K$8</f>
        <v>0</v>
      </c>
      <c r="J9" s="29">
        <f ca="1">'Elettronica-Dettaglio'!$Q$8</f>
        <v>0</v>
      </c>
      <c r="K9" s="29">
        <f ca="1">'Elettronica-Dettaglio'!$S$8</f>
        <v>0</v>
      </c>
      <c r="L9" s="29">
        <f ca="1">'Elettronica-Dettaglio'!$R$8</f>
        <v>0</v>
      </c>
    </row>
    <row r="11" spans="2:13" ht="32.4">
      <c r="B11" s="28" t="s">
        <v>39</v>
      </c>
      <c r="C11" s="29">
        <f ca="1">'Elettronica-Dettaglio'!$L$12</f>
        <v>0</v>
      </c>
      <c r="D11" s="64">
        <f ca="1">'Elettronica-Dettaglio'!$M$12</f>
        <v>0</v>
      </c>
      <c r="E11" s="29">
        <f ca="1">'Elettronica-Dettaglio'!$N$12</f>
        <v>0</v>
      </c>
      <c r="F11" s="64">
        <f ca="1">'Elettronica-Dettaglio'!$O$12</f>
        <v>0</v>
      </c>
      <c r="G11" s="64">
        <f ca="1">'Elettronica-Dettaglio'!$P$12</f>
        <v>0</v>
      </c>
      <c r="H11" s="29">
        <f ca="1">'Elettronica-Dettaglio'!$J$12</f>
        <v>1</v>
      </c>
      <c r="I11" s="64">
        <f ca="1">'Elettronica-Dettaglio'!$K$12</f>
        <v>3164.41</v>
      </c>
      <c r="J11" s="29">
        <f ca="1">'Elettronica-Dettaglio'!$Q$12</f>
        <v>0</v>
      </c>
      <c r="K11" s="29">
        <f ca="1">'Elettronica-Dettaglio'!$S$12</f>
        <v>0</v>
      </c>
      <c r="L11" s="29">
        <f ca="1">'Elettronica-Dettaglio'!$R$12</f>
        <v>1</v>
      </c>
    </row>
    <row r="12" spans="2:13" ht="21.75" customHeight="1"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1"/>
    </row>
    <row r="13" spans="2:13" ht="29.25" customHeight="1">
      <c r="B13" s="120" t="s">
        <v>84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"/>
    </row>
    <row r="14" spans="2:13" ht="29.25" customHeight="1">
      <c r="B14" s="122" t="s">
        <v>68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"/>
    </row>
    <row r="15" spans="2:13" s="27" customFormat="1" ht="50.4">
      <c r="B15" s="22" t="s">
        <v>20</v>
      </c>
      <c r="C15" s="23" t="s">
        <v>21</v>
      </c>
      <c r="D15" s="24" t="s">
        <v>22</v>
      </c>
      <c r="E15" s="23" t="s">
        <v>23</v>
      </c>
      <c r="F15" s="25" t="s">
        <v>24</v>
      </c>
      <c r="G15" s="24" t="s">
        <v>25</v>
      </c>
      <c r="H15" s="23" t="s">
        <v>26</v>
      </c>
      <c r="I15" s="24" t="s">
        <v>27</v>
      </c>
      <c r="J15" s="26" t="s">
        <v>28</v>
      </c>
      <c r="K15" s="24" t="s">
        <v>29</v>
      </c>
      <c r="L15" s="24" t="s">
        <v>30</v>
      </c>
    </row>
    <row r="16" spans="2:13" hidden="1">
      <c r="E16" s="34"/>
      <c r="J16" s="35"/>
      <c r="K16" s="35"/>
    </row>
    <row r="17" spans="2:12" ht="9" customHeight="1">
      <c r="B17" s="31"/>
      <c r="C17" s="32"/>
      <c r="D17" s="33"/>
      <c r="E17" s="32"/>
      <c r="F17" s="33"/>
      <c r="G17" s="33"/>
      <c r="H17" s="32"/>
      <c r="I17" s="33"/>
      <c r="J17" s="32"/>
      <c r="K17" s="32"/>
      <c r="L17" s="32"/>
    </row>
    <row r="18" spans="2:12" ht="32.4">
      <c r="B18" s="28" t="s">
        <v>40</v>
      </c>
      <c r="C18" s="29">
        <f ca="1">'Elettronica-Dettaglio'!$L$18</f>
        <v>0</v>
      </c>
      <c r="D18" s="64">
        <f ca="1">'Elettronica-Dettaglio'!$M$18</f>
        <v>0</v>
      </c>
      <c r="E18" s="29">
        <f ca="1">'Elettronica-Dettaglio'!$N$18</f>
        <v>0</v>
      </c>
      <c r="F18" s="64">
        <f ca="1">'Elettronica-Dettaglio'!$O$18</f>
        <v>0</v>
      </c>
      <c r="G18" s="64">
        <f ca="1">'Elettronica-Dettaglio'!$P$18</f>
        <v>0</v>
      </c>
      <c r="H18" s="29">
        <f ca="1">'Elettronica-Dettaglio'!$J$18</f>
        <v>0</v>
      </c>
      <c r="I18" s="64">
        <f ca="1">'Elettronica-Dettaglio'!$K$18</f>
        <v>0</v>
      </c>
      <c r="J18" s="29">
        <f ca="1">'Elettronica-Dettaglio'!$Q$18</f>
        <v>1</v>
      </c>
      <c r="K18" s="29">
        <f ca="1">'Elettronica-Dettaglio'!$S$18</f>
        <v>0</v>
      </c>
      <c r="L18" s="29">
        <f ca="1">'Elettronica-Dettaglio'!$R$18</f>
        <v>1</v>
      </c>
    </row>
    <row r="20" spans="2:12" ht="32.4">
      <c r="B20" s="28" t="s">
        <v>45</v>
      </c>
      <c r="C20" s="29">
        <f ca="1">'Elettronica-Dettaglio'!$L$22</f>
        <v>0</v>
      </c>
      <c r="D20" s="64">
        <f ca="1">'Elettronica-Dettaglio'!$M$22</f>
        <v>0</v>
      </c>
      <c r="E20" s="29">
        <f ca="1">'Elettronica-Dettaglio'!$N$22</f>
        <v>0</v>
      </c>
      <c r="F20" s="64">
        <f ca="1">'Elettronica-Dettaglio'!$O$22</f>
        <v>0</v>
      </c>
      <c r="G20" s="64">
        <f ca="1">'Elettronica-Dettaglio'!$P$22</f>
        <v>0</v>
      </c>
      <c r="H20" s="29">
        <f ca="1">'Elettronica-Dettaglio'!$J$22</f>
        <v>1</v>
      </c>
      <c r="I20" s="64">
        <f ca="1">'Elettronica-Dettaglio'!$K$22</f>
        <v>7000</v>
      </c>
      <c r="J20" s="29">
        <f ca="1">'Elettronica-Dettaglio'!$Q$22</f>
        <v>0</v>
      </c>
      <c r="K20" s="29">
        <f ca="1">'Elettronica-Dettaglio'!$S$22</f>
        <v>0</v>
      </c>
      <c r="L20" s="29">
        <f ca="1">'Elettronica-Dettaglio'!$R$22</f>
        <v>1</v>
      </c>
    </row>
    <row r="22" spans="2:12" ht="32.4">
      <c r="B22" s="28" t="s">
        <v>59</v>
      </c>
      <c r="C22" s="29">
        <f ca="1">'Elettronica-Dettaglio'!$L$25</f>
        <v>0</v>
      </c>
      <c r="D22" s="64">
        <f ca="1">'Elettronica-Dettaglio'!$M$25</f>
        <v>0</v>
      </c>
      <c r="E22" s="29">
        <f ca="1">'Elettronica-Dettaglio'!$N$25</f>
        <v>0</v>
      </c>
      <c r="F22" s="64">
        <f ca="1">'Elettronica-Dettaglio'!$O$25</f>
        <v>0</v>
      </c>
      <c r="G22" s="64">
        <f ca="1">'Elettronica-Dettaglio'!$P$25</f>
        <v>0</v>
      </c>
      <c r="H22" s="29">
        <f ca="1">'Elettronica-Dettaglio'!$J$25</f>
        <v>0</v>
      </c>
      <c r="I22" s="64">
        <f ca="1">'Elettronica-Dettaglio'!$K$25</f>
        <v>0</v>
      </c>
      <c r="J22" s="29">
        <f ca="1">'Elettronica-Dettaglio'!$Q$25</f>
        <v>0</v>
      </c>
      <c r="K22" s="29">
        <f ca="1">'Elettronica-Dettaglio'!$S$25</f>
        <v>0</v>
      </c>
      <c r="L22" s="29">
        <f ca="1">'Elettronica-Dettaglio'!$R$25</f>
        <v>0</v>
      </c>
    </row>
  </sheetData>
  <mergeCells count="5">
    <mergeCell ref="B1:L1"/>
    <mergeCell ref="B13:L13"/>
    <mergeCell ref="B14:L14"/>
    <mergeCell ref="B2:L2"/>
    <mergeCell ref="B3:L3"/>
  </mergeCells>
  <phoneticPr fontId="16" type="noConversion"/>
  <pageMargins left="0.55118110236220474" right="0.43307086614173229" top="0" bottom="0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25"/>
  <sheetViews>
    <sheetView workbookViewId="0">
      <selection sqref="A1:I26"/>
    </sheetView>
  </sheetViews>
  <sheetFormatPr defaultRowHeight="13.2"/>
  <cols>
    <col min="1" max="1" width="10.109375" customWidth="1"/>
    <col min="2" max="2" width="13.88671875" customWidth="1"/>
    <col min="3" max="3" width="11.33203125" customWidth="1"/>
    <col min="4" max="4" width="17.5546875" customWidth="1"/>
    <col min="5" max="5" width="12.6640625" customWidth="1"/>
    <col min="6" max="6" width="17.6640625" customWidth="1"/>
    <col min="7" max="7" width="18.33203125" customWidth="1"/>
    <col min="8" max="8" width="30.88671875" customWidth="1"/>
    <col min="9" max="9" width="15.6640625" customWidth="1"/>
    <col min="10" max="10" width="16.44140625" hidden="1" customWidth="1"/>
    <col min="11" max="12" width="15.44140625" hidden="1" customWidth="1"/>
    <col min="13" max="13" width="17.109375" hidden="1" customWidth="1"/>
    <col min="14" max="14" width="19.88671875" hidden="1" customWidth="1"/>
    <col min="15" max="15" width="22.5546875" hidden="1" customWidth="1"/>
    <col min="16" max="16" width="31.109375" hidden="1" customWidth="1"/>
    <col min="17" max="17" width="21.109375" hidden="1" customWidth="1"/>
    <col min="18" max="18" width="19.6640625" hidden="1" customWidth="1"/>
    <col min="19" max="24" width="9.109375" hidden="1" customWidth="1"/>
    <col min="25" max="25" width="0" hidden="1" customWidth="1"/>
  </cols>
  <sheetData>
    <row r="1" spans="1:30" ht="45" customHeight="1" thickTop="1" thickBot="1">
      <c r="A1" s="117" t="s">
        <v>46</v>
      </c>
      <c r="B1" s="128"/>
      <c r="C1" s="128"/>
      <c r="D1" s="128"/>
      <c r="E1" s="128"/>
      <c r="F1" s="128"/>
      <c r="G1" s="128"/>
      <c r="H1" s="128"/>
      <c r="I1" s="129"/>
      <c r="M1" s="1"/>
    </row>
    <row r="2" spans="1:30" ht="29.25" customHeight="1" thickTop="1">
      <c r="A2" s="120" t="s">
        <v>60</v>
      </c>
      <c r="B2" s="130"/>
      <c r="C2" s="130"/>
      <c r="D2" s="130"/>
      <c r="E2" s="130"/>
      <c r="F2" s="130"/>
      <c r="G2" s="130"/>
      <c r="H2" s="130"/>
      <c r="I2" s="130"/>
      <c r="J2" s="2"/>
      <c r="K2" s="2"/>
      <c r="L2" s="2"/>
      <c r="M2" s="1"/>
    </row>
    <row r="3" spans="1:30" ht="29.25" customHeight="1">
      <c r="A3" s="122" t="s">
        <v>67</v>
      </c>
      <c r="B3" s="127"/>
      <c r="C3" s="127"/>
      <c r="D3" s="127"/>
      <c r="E3" s="127"/>
      <c r="F3" s="127"/>
      <c r="G3" s="127"/>
      <c r="H3" s="127"/>
      <c r="I3" s="127"/>
      <c r="J3" s="2"/>
      <c r="K3" s="2"/>
      <c r="L3" s="2"/>
      <c r="M3" s="1"/>
    </row>
    <row r="4" spans="1:30" s="10" customFormat="1" ht="30.75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68" t="s">
        <v>5</v>
      </c>
      <c r="G4" s="7" t="s">
        <v>6</v>
      </c>
      <c r="H4" s="7" t="s">
        <v>65</v>
      </c>
      <c r="I4" s="5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8" t="s">
        <v>14</v>
      </c>
      <c r="Q4" s="8" t="s">
        <v>15</v>
      </c>
      <c r="R4" s="8" t="s">
        <v>16</v>
      </c>
      <c r="S4" s="9" t="s">
        <v>17</v>
      </c>
      <c r="T4" s="124" t="s">
        <v>18</v>
      </c>
      <c r="U4" s="125"/>
      <c r="V4" s="125"/>
      <c r="W4" s="125"/>
      <c r="X4" s="126"/>
      <c r="Y4"/>
      <c r="Z4"/>
      <c r="AA4"/>
      <c r="AB4"/>
      <c r="AC4"/>
      <c r="AD4"/>
    </row>
    <row r="5" spans="1:30" ht="16.8">
      <c r="A5" s="11">
        <v>2011</v>
      </c>
      <c r="B5" s="12"/>
      <c r="C5" s="13" t="s">
        <v>31</v>
      </c>
      <c r="D5" s="13" t="s">
        <v>49</v>
      </c>
      <c r="E5" s="13"/>
      <c r="F5" s="14"/>
      <c r="G5" s="14"/>
      <c r="H5" s="14"/>
      <c r="I5" s="15"/>
      <c r="J5" s="16">
        <f>IF(AND(F5&gt;0)*(G5=0),1,0)</f>
        <v>0</v>
      </c>
      <c r="K5" s="17">
        <f>IF(J5=1,F5,0)</f>
        <v>0</v>
      </c>
      <c r="L5" s="16">
        <f>IF(AND(G5&gt;0)*(F5=0),1,0)</f>
        <v>0</v>
      </c>
      <c r="M5" s="17">
        <f>IF(L5=1,G5,0)</f>
        <v>0</v>
      </c>
      <c r="N5" s="16">
        <f>IF(AND(F5=" ")*(G5=" "),0,IF(AND(F5&gt;0)*(G5&gt;0),1,0))</f>
        <v>0</v>
      </c>
      <c r="O5" s="17">
        <f>IF(N5=1,F5,0)</f>
        <v>0</v>
      </c>
      <c r="P5" s="17">
        <f>IF(N5=1,G5,0)</f>
        <v>0</v>
      </c>
      <c r="Q5" s="16">
        <v>0</v>
      </c>
      <c r="R5" s="16">
        <f>IF(E5&gt;0,1,0)</f>
        <v>0</v>
      </c>
      <c r="S5" s="18">
        <v>0</v>
      </c>
      <c r="T5" s="19">
        <f>IF(F5&lt;&gt;0,0,1)</f>
        <v>1</v>
      </c>
      <c r="U5" s="20">
        <f>IF(F5&gt;0,0,1)</f>
        <v>1</v>
      </c>
      <c r="V5" s="19">
        <f>IF(G5&lt;&gt;0,0,1)</f>
        <v>1</v>
      </c>
      <c r="W5" s="20">
        <f>IF(G5&gt;0,0,1)</f>
        <v>1</v>
      </c>
      <c r="X5" s="21">
        <f>IF(E5=0,0,SUM(T5:W5))</f>
        <v>0</v>
      </c>
    </row>
    <row r="6" spans="1:30" ht="16.2">
      <c r="A6" s="77"/>
      <c r="B6" s="78"/>
      <c r="C6" s="78"/>
      <c r="D6" s="78"/>
      <c r="E6" s="78"/>
      <c r="F6" s="78"/>
      <c r="G6" s="78"/>
      <c r="H6" s="78"/>
      <c r="I6" s="78"/>
      <c r="J6" s="2"/>
      <c r="K6" s="2"/>
      <c r="L6" s="2"/>
      <c r="M6" s="1"/>
    </row>
    <row r="7" spans="1:30" ht="26.4">
      <c r="A7" s="3" t="s">
        <v>0</v>
      </c>
      <c r="B7" s="4" t="s">
        <v>1</v>
      </c>
      <c r="C7" s="5" t="s">
        <v>2</v>
      </c>
      <c r="D7" s="5" t="s">
        <v>3</v>
      </c>
      <c r="E7" s="5" t="s">
        <v>4</v>
      </c>
      <c r="F7" s="68" t="s">
        <v>5</v>
      </c>
      <c r="G7" s="7" t="s">
        <v>6</v>
      </c>
      <c r="H7" s="7" t="s">
        <v>41</v>
      </c>
      <c r="I7" s="5" t="s">
        <v>7</v>
      </c>
      <c r="J7" s="8" t="s">
        <v>8</v>
      </c>
      <c r="K7" s="8" t="s">
        <v>9</v>
      </c>
      <c r="L7" s="8" t="s">
        <v>10</v>
      </c>
      <c r="M7" s="8" t="s">
        <v>11</v>
      </c>
      <c r="N7" s="8" t="s">
        <v>12</v>
      </c>
      <c r="O7" s="8" t="s">
        <v>13</v>
      </c>
      <c r="P7" s="8" t="s">
        <v>14</v>
      </c>
      <c r="Q7" s="8" t="s">
        <v>15</v>
      </c>
      <c r="R7" s="8" t="s">
        <v>16</v>
      </c>
      <c r="S7" s="9" t="s">
        <v>17</v>
      </c>
      <c r="T7" s="124" t="s">
        <v>18</v>
      </c>
      <c r="U7" s="125"/>
      <c r="V7" s="125"/>
      <c r="W7" s="125"/>
      <c r="X7" s="126"/>
    </row>
    <row r="8" spans="1:30" ht="16.8">
      <c r="A8" s="11">
        <v>2012</v>
      </c>
      <c r="B8" s="12"/>
      <c r="C8" s="13" t="s">
        <v>31</v>
      </c>
      <c r="D8" s="13" t="s">
        <v>49</v>
      </c>
      <c r="E8" s="13"/>
      <c r="F8" s="14"/>
      <c r="G8" s="14"/>
      <c r="H8" s="14"/>
      <c r="I8" s="15"/>
      <c r="J8" s="16">
        <f>IF(AND(F8&gt;0)*(G8=0),1,0)</f>
        <v>0</v>
      </c>
      <c r="K8" s="17">
        <f>IF(J8=1,F8,0)</f>
        <v>0</v>
      </c>
      <c r="L8" s="16">
        <f>IF(AND(G8&gt;0)*(F8=0),1,0)</f>
        <v>0</v>
      </c>
      <c r="M8" s="17">
        <f>IF(L8=1,G8,0)</f>
        <v>0</v>
      </c>
      <c r="N8" s="16">
        <f>IF(AND(F8=" ")*(G8=" "),0,IF(AND(F8&gt;0)*(G8&gt;0),1,0))</f>
        <v>0</v>
      </c>
      <c r="O8" s="17">
        <f>IF(N8=1,F8,0)</f>
        <v>0</v>
      </c>
      <c r="P8" s="17">
        <f>IF(N8=1,G8,0)</f>
        <v>0</v>
      </c>
      <c r="Q8" s="16">
        <v>0</v>
      </c>
      <c r="R8" s="16">
        <f>IF(E8&gt;0,1,0)</f>
        <v>0</v>
      </c>
      <c r="S8" s="18">
        <v>0</v>
      </c>
      <c r="T8" s="19">
        <f>IF(F8&lt;&gt;0,0,1)</f>
        <v>1</v>
      </c>
      <c r="U8" s="20">
        <f>IF(F8&gt;0,0,1)</f>
        <v>1</v>
      </c>
      <c r="V8" s="19">
        <f>IF(G8&lt;&gt;0,0,1)</f>
        <v>1</v>
      </c>
      <c r="W8" s="20">
        <f>IF(G8&gt;0,0,1)</f>
        <v>1</v>
      </c>
      <c r="X8" s="21">
        <f>IF(E8=0,0,SUM(T8:W8))</f>
        <v>0</v>
      </c>
    </row>
    <row r="9" spans="1:30" ht="15" customHeight="1">
      <c r="A9" s="48"/>
      <c r="B9" s="38"/>
      <c r="C9" s="39"/>
      <c r="D9" s="39"/>
      <c r="E9" s="46"/>
      <c r="F9" s="40"/>
      <c r="G9" s="40"/>
      <c r="H9" s="40"/>
      <c r="I9" s="41"/>
      <c r="J9" s="86"/>
      <c r="K9" s="87"/>
      <c r="L9" s="86"/>
      <c r="M9" s="87"/>
      <c r="N9" s="86"/>
      <c r="O9" s="87"/>
      <c r="P9" s="87"/>
      <c r="Q9" s="86"/>
      <c r="R9" s="86"/>
      <c r="S9" s="88"/>
    </row>
    <row r="10" spans="1:30" s="10" customFormat="1" ht="30.75" customHeight="1">
      <c r="A10" s="3" t="s">
        <v>0</v>
      </c>
      <c r="B10" s="4" t="s">
        <v>1</v>
      </c>
      <c r="C10" s="5" t="s">
        <v>2</v>
      </c>
      <c r="D10" s="5" t="s">
        <v>3</v>
      </c>
      <c r="E10" s="5" t="s">
        <v>4</v>
      </c>
      <c r="F10" s="68" t="s">
        <v>5</v>
      </c>
      <c r="G10" s="7" t="s">
        <v>6</v>
      </c>
      <c r="H10" s="7" t="s">
        <v>41</v>
      </c>
      <c r="I10" s="5" t="s">
        <v>7</v>
      </c>
      <c r="J10" s="8" t="s">
        <v>8</v>
      </c>
      <c r="K10" s="8" t="s">
        <v>9</v>
      </c>
      <c r="L10" s="8" t="s">
        <v>10</v>
      </c>
      <c r="M10" s="8" t="s">
        <v>11</v>
      </c>
      <c r="N10" s="8" t="s">
        <v>12</v>
      </c>
      <c r="O10" s="8" t="s">
        <v>13</v>
      </c>
      <c r="P10" s="8" t="s">
        <v>14</v>
      </c>
      <c r="Q10" s="8" t="s">
        <v>15</v>
      </c>
      <c r="R10" s="8" t="s">
        <v>16</v>
      </c>
      <c r="S10" s="9" t="s">
        <v>17</v>
      </c>
      <c r="T10" s="124" t="s">
        <v>18</v>
      </c>
      <c r="U10" s="125"/>
      <c r="V10" s="125"/>
      <c r="W10" s="125"/>
      <c r="X10" s="126"/>
      <c r="Y10"/>
      <c r="Z10"/>
      <c r="AA10"/>
      <c r="AB10"/>
      <c r="AC10"/>
      <c r="AD10"/>
    </row>
    <row r="11" spans="1:30" ht="16.8">
      <c r="A11" s="11">
        <v>2013</v>
      </c>
      <c r="B11" s="12">
        <v>41520</v>
      </c>
      <c r="C11" s="13" t="s">
        <v>31</v>
      </c>
      <c r="D11" s="13" t="s">
        <v>49</v>
      </c>
      <c r="E11" s="13">
        <v>50592</v>
      </c>
      <c r="F11" s="14">
        <v>3164.41</v>
      </c>
      <c r="G11" s="14">
        <v>0</v>
      </c>
      <c r="H11" s="14"/>
      <c r="I11" s="15" t="s">
        <v>19</v>
      </c>
      <c r="J11" s="16">
        <f>IF(AND(F11&gt;0)*(G11=0),1,0)</f>
        <v>1</v>
      </c>
      <c r="K11" s="17">
        <f>IF(J11=1,F11,0)</f>
        <v>3164.41</v>
      </c>
      <c r="L11" s="16">
        <f>IF(AND(G11&gt;0)*(F11=0),1,0)</f>
        <v>0</v>
      </c>
      <c r="M11" s="17">
        <f>IF(L11=1,G11,0)</f>
        <v>0</v>
      </c>
      <c r="N11" s="16">
        <f>IF(AND(F11=" ")*(G11=" "),0,IF(AND(F11&gt;0)*(G11&gt;0),1,0))</f>
        <v>0</v>
      </c>
      <c r="O11" s="17">
        <f>IF(N11=1,F11,0)</f>
        <v>0</v>
      </c>
      <c r="P11" s="17">
        <f>IF(N11=1,G11,0)</f>
        <v>0</v>
      </c>
      <c r="Q11" s="16">
        <f>IF(AND(F11=0)*(G11=0),1,0)</f>
        <v>0</v>
      </c>
      <c r="R11" s="16">
        <f>IF(E11&gt;0,1,0)</f>
        <v>1</v>
      </c>
      <c r="S11" s="18">
        <v>0</v>
      </c>
      <c r="T11" s="19">
        <f>IF(F11&lt;&gt;0,0,1)</f>
        <v>0</v>
      </c>
      <c r="U11" s="20">
        <f>IF(F11&gt;0,0,1)</f>
        <v>0</v>
      </c>
      <c r="V11" s="19">
        <f>IF(G11&lt;&gt;0,0,1)</f>
        <v>1</v>
      </c>
      <c r="W11" s="20">
        <f>IF(G11&gt;0,0,1)</f>
        <v>1</v>
      </c>
      <c r="X11" s="21">
        <f>IF(E11=0,0,SUM(T11:W11))</f>
        <v>2</v>
      </c>
    </row>
    <row r="12" spans="1:30" ht="16.8">
      <c r="A12" s="60"/>
      <c r="B12" s="50"/>
      <c r="C12" s="51"/>
      <c r="D12" s="51"/>
      <c r="E12" s="36"/>
      <c r="F12" s="52"/>
      <c r="G12" s="52"/>
      <c r="H12" s="52"/>
      <c r="I12" s="61"/>
      <c r="J12" s="42">
        <f t="shared" ref="J12:S12" si="0">SUM(J11:J11)</f>
        <v>1</v>
      </c>
      <c r="K12" s="43">
        <f t="shared" si="0"/>
        <v>3164.41</v>
      </c>
      <c r="L12" s="42">
        <f t="shared" si="0"/>
        <v>0</v>
      </c>
      <c r="M12" s="43">
        <f t="shared" si="0"/>
        <v>0</v>
      </c>
      <c r="N12" s="42">
        <f t="shared" si="0"/>
        <v>0</v>
      </c>
      <c r="O12" s="43">
        <f t="shared" si="0"/>
        <v>0</v>
      </c>
      <c r="P12" s="43">
        <f t="shared" si="0"/>
        <v>0</v>
      </c>
      <c r="Q12" s="42">
        <f t="shared" si="0"/>
        <v>0</v>
      </c>
      <c r="R12" s="42">
        <f t="shared" si="0"/>
        <v>1</v>
      </c>
      <c r="S12" s="44">
        <f t="shared" si="0"/>
        <v>0</v>
      </c>
      <c r="T12" s="45"/>
      <c r="U12" s="46"/>
      <c r="V12" s="45"/>
      <c r="W12" s="46"/>
      <c r="X12" s="45"/>
    </row>
    <row r="13" spans="1:30" ht="16.8">
      <c r="A13" s="48"/>
      <c r="B13" s="38"/>
      <c r="C13" s="39"/>
      <c r="D13" s="39"/>
      <c r="F13" s="40"/>
      <c r="G13" s="40"/>
      <c r="H13" s="40"/>
      <c r="I13" s="41"/>
      <c r="J13" s="86"/>
      <c r="K13" s="87"/>
      <c r="L13" s="86"/>
      <c r="M13" s="87"/>
      <c r="N13" s="86"/>
      <c r="O13" s="87"/>
      <c r="P13" s="87"/>
      <c r="Q13" s="86"/>
      <c r="R13" s="86"/>
      <c r="S13" s="88"/>
      <c r="T13" s="45"/>
      <c r="U13" s="46"/>
      <c r="V13" s="45"/>
      <c r="W13" s="46"/>
      <c r="X13" s="45"/>
    </row>
    <row r="14" spans="1:30" ht="29.25" customHeight="1">
      <c r="A14" s="120" t="s">
        <v>61</v>
      </c>
      <c r="B14" s="130"/>
      <c r="C14" s="130"/>
      <c r="D14" s="130"/>
      <c r="E14" s="130"/>
      <c r="F14" s="130"/>
      <c r="G14" s="130"/>
      <c r="H14" s="130"/>
      <c r="I14" s="130"/>
      <c r="J14" s="2"/>
      <c r="K14" s="2"/>
      <c r="L14" s="2"/>
      <c r="M14" s="1"/>
    </row>
    <row r="15" spans="1:30" ht="29.25" customHeight="1">
      <c r="A15" s="122" t="s">
        <v>62</v>
      </c>
      <c r="B15" s="127"/>
      <c r="C15" s="127"/>
      <c r="D15" s="127"/>
      <c r="E15" s="127"/>
      <c r="F15" s="127"/>
      <c r="G15" s="127"/>
      <c r="H15" s="127"/>
      <c r="I15" s="127"/>
      <c r="J15" s="2"/>
      <c r="K15" s="2"/>
      <c r="L15" s="2"/>
      <c r="M15" s="1"/>
    </row>
    <row r="16" spans="1:30" s="10" customFormat="1" ht="29.25" customHeight="1">
      <c r="A16" s="3" t="s">
        <v>0</v>
      </c>
      <c r="B16" s="4" t="s">
        <v>1</v>
      </c>
      <c r="C16" s="5" t="s">
        <v>2</v>
      </c>
      <c r="D16" s="5" t="s">
        <v>3</v>
      </c>
      <c r="E16" s="5" t="s">
        <v>4</v>
      </c>
      <c r="F16" s="62" t="s">
        <v>5</v>
      </c>
      <c r="G16" s="62" t="s">
        <v>6</v>
      </c>
      <c r="H16" s="7" t="s">
        <v>41</v>
      </c>
      <c r="I16" s="5" t="s">
        <v>7</v>
      </c>
      <c r="J16" s="8" t="s">
        <v>8</v>
      </c>
      <c r="K16" s="8" t="s">
        <v>9</v>
      </c>
      <c r="L16" s="8" t="s">
        <v>10</v>
      </c>
      <c r="M16" s="8" t="s">
        <v>11</v>
      </c>
      <c r="N16" s="8" t="s">
        <v>12</v>
      </c>
      <c r="O16" s="8" t="s">
        <v>13</v>
      </c>
      <c r="P16" s="8" t="s">
        <v>14</v>
      </c>
      <c r="Q16" s="8" t="s">
        <v>15</v>
      </c>
      <c r="R16" s="8" t="s">
        <v>16</v>
      </c>
      <c r="S16" s="9" t="s">
        <v>17</v>
      </c>
      <c r="T16" s="124" t="s">
        <v>18</v>
      </c>
      <c r="U16" s="125"/>
      <c r="V16" s="125"/>
      <c r="W16" s="125"/>
      <c r="X16" s="126"/>
      <c r="Y16"/>
      <c r="Z16"/>
      <c r="AA16"/>
      <c r="AB16"/>
      <c r="AC16"/>
      <c r="AD16"/>
    </row>
    <row r="17" spans="1:30" ht="16.8">
      <c r="A17" s="11">
        <v>2014</v>
      </c>
      <c r="B17" s="71">
        <v>41815</v>
      </c>
      <c r="C17" s="13" t="s">
        <v>31</v>
      </c>
      <c r="D17" s="13" t="s">
        <v>49</v>
      </c>
      <c r="E17" s="96" t="s">
        <v>63</v>
      </c>
      <c r="F17" s="14">
        <v>0</v>
      </c>
      <c r="G17" s="14">
        <v>0</v>
      </c>
      <c r="H17" s="14" t="s">
        <v>66</v>
      </c>
      <c r="I17" s="15" t="s">
        <v>15</v>
      </c>
      <c r="J17" s="16">
        <f>IF(AND(F17&gt;0)*(G17=0),1,0)</f>
        <v>0</v>
      </c>
      <c r="K17" s="17">
        <f>IF(J17=1,F17,0)</f>
        <v>0</v>
      </c>
      <c r="L17" s="16">
        <f>IF(AND(G17&gt;0)*(F17=0),1,0)</f>
        <v>0</v>
      </c>
      <c r="M17" s="17">
        <f>IF(L17=1,G17,0)</f>
        <v>0</v>
      </c>
      <c r="N17" s="16">
        <f>IF(AND(F17=" ")*(G17=" "),0,IF(AND(F17&gt;0)*(G17&gt;0),1,0))</f>
        <v>0</v>
      </c>
      <c r="O17" s="17">
        <f>IF(N17=1,F17,0)</f>
        <v>0</v>
      </c>
      <c r="P17" s="17">
        <f>IF(N17=1,G17,0)</f>
        <v>0</v>
      </c>
      <c r="Q17" s="16">
        <f>IF(AND(F17=0)*(G17=0),1,0)</f>
        <v>1</v>
      </c>
      <c r="R17" s="16">
        <f>IF(E17&gt;0,1,0)</f>
        <v>1</v>
      </c>
      <c r="S17" s="18">
        <v>0</v>
      </c>
      <c r="T17" s="19">
        <f>IF(F17&lt;&gt;0,0,1)</f>
        <v>1</v>
      </c>
      <c r="U17" s="20">
        <f>IF(F17&gt;0,0,1)</f>
        <v>1</v>
      </c>
      <c r="V17" s="19">
        <f>IF(G17&lt;&gt;0,0,1)</f>
        <v>1</v>
      </c>
      <c r="W17" s="20">
        <f>IF(G17&gt;0,0,1)</f>
        <v>1</v>
      </c>
      <c r="X17" s="21">
        <f>IF(E17=0,0,SUM(T17:W17))</f>
        <v>4</v>
      </c>
    </row>
    <row r="18" spans="1:30" ht="16.8">
      <c r="A18" s="60"/>
      <c r="B18" s="50"/>
      <c r="C18" s="51"/>
      <c r="D18" s="51"/>
      <c r="E18" s="51"/>
      <c r="F18" s="52"/>
      <c r="G18" s="52"/>
      <c r="H18" s="52"/>
      <c r="I18" s="61"/>
      <c r="J18" s="42">
        <f t="shared" ref="J18:S18" si="1">SUM(J17:J17)</f>
        <v>0</v>
      </c>
      <c r="K18" s="43">
        <f t="shared" si="1"/>
        <v>0</v>
      </c>
      <c r="L18" s="42">
        <f t="shared" si="1"/>
        <v>0</v>
      </c>
      <c r="M18" s="43">
        <f t="shared" si="1"/>
        <v>0</v>
      </c>
      <c r="N18" s="42">
        <f t="shared" si="1"/>
        <v>0</v>
      </c>
      <c r="O18" s="43">
        <f t="shared" si="1"/>
        <v>0</v>
      </c>
      <c r="P18" s="43">
        <f t="shared" si="1"/>
        <v>0</v>
      </c>
      <c r="Q18" s="42">
        <f t="shared" si="1"/>
        <v>1</v>
      </c>
      <c r="R18" s="42">
        <f t="shared" si="1"/>
        <v>1</v>
      </c>
      <c r="S18" s="44">
        <f t="shared" si="1"/>
        <v>0</v>
      </c>
      <c r="T18" s="45"/>
      <c r="U18" s="46"/>
      <c r="V18" s="45"/>
      <c r="W18" s="46"/>
      <c r="X18" s="45"/>
    </row>
    <row r="19" spans="1:30" ht="16.8">
      <c r="A19" s="58"/>
      <c r="B19" s="54"/>
      <c r="C19" s="55"/>
      <c r="D19" s="55"/>
      <c r="E19" s="55"/>
      <c r="F19" s="56"/>
      <c r="G19" s="56"/>
      <c r="H19" s="56"/>
      <c r="I19" s="59"/>
    </row>
    <row r="20" spans="1:30" s="10" customFormat="1" ht="29.25" customHeight="1">
      <c r="A20" s="3" t="s">
        <v>0</v>
      </c>
      <c r="B20" s="4" t="s">
        <v>1</v>
      </c>
      <c r="C20" s="5" t="s">
        <v>2</v>
      </c>
      <c r="D20" s="5" t="s">
        <v>3</v>
      </c>
      <c r="E20" s="5" t="s">
        <v>4</v>
      </c>
      <c r="F20" s="62" t="s">
        <v>5</v>
      </c>
      <c r="G20" s="62" t="s">
        <v>6</v>
      </c>
      <c r="H20" s="7" t="s">
        <v>41</v>
      </c>
      <c r="I20" s="5" t="s">
        <v>7</v>
      </c>
      <c r="J20" s="8" t="s">
        <v>8</v>
      </c>
      <c r="K20" s="8" t="s">
        <v>9</v>
      </c>
      <c r="L20" s="8" t="s">
        <v>10</v>
      </c>
      <c r="M20" s="8" t="s">
        <v>11</v>
      </c>
      <c r="N20" s="8" t="s">
        <v>12</v>
      </c>
      <c r="O20" s="8" t="s">
        <v>13</v>
      </c>
      <c r="P20" s="8" t="s">
        <v>14</v>
      </c>
      <c r="Q20" s="8" t="s">
        <v>15</v>
      </c>
      <c r="R20" s="8" t="s">
        <v>16</v>
      </c>
      <c r="S20" s="9" t="s">
        <v>17</v>
      </c>
      <c r="T20" s="124" t="s">
        <v>18</v>
      </c>
      <c r="U20" s="125"/>
      <c r="V20" s="125"/>
      <c r="W20" s="125"/>
      <c r="X20" s="126"/>
      <c r="Y20"/>
      <c r="Z20"/>
      <c r="AA20"/>
      <c r="AB20"/>
      <c r="AC20"/>
      <c r="AD20"/>
    </row>
    <row r="21" spans="1:30" ht="16.8">
      <c r="A21" s="11">
        <v>2015</v>
      </c>
      <c r="B21" s="12">
        <v>42252</v>
      </c>
      <c r="C21" s="13" t="s">
        <v>31</v>
      </c>
      <c r="D21" s="13" t="s">
        <v>49</v>
      </c>
      <c r="E21" s="96" t="s">
        <v>64</v>
      </c>
      <c r="F21" s="14">
        <v>7000</v>
      </c>
      <c r="G21" s="14">
        <v>0</v>
      </c>
      <c r="H21" s="14" t="s">
        <v>207</v>
      </c>
      <c r="I21" s="15" t="s">
        <v>19</v>
      </c>
      <c r="J21" s="16">
        <f>IF(AND(F21&gt;0)*(G21=0),1,0)</f>
        <v>1</v>
      </c>
      <c r="K21" s="17">
        <f>IF(J21=1,F21,0)</f>
        <v>7000</v>
      </c>
      <c r="L21" s="16">
        <f>IF(AND(G21&gt;0)*(F21=0),1,0)</f>
        <v>0</v>
      </c>
      <c r="M21" s="17">
        <f>IF(L21=1,G21,0)</f>
        <v>0</v>
      </c>
      <c r="N21" s="16">
        <f>IF(AND(F21=" ")*(G21=" "),0,IF(AND(F21&gt;0)*(G21&gt;0),1,0))</f>
        <v>0</v>
      </c>
      <c r="O21" s="17">
        <f>IF(N21=1,F21,0)</f>
        <v>0</v>
      </c>
      <c r="P21" s="17">
        <f>IF(N21=1,G21,0)</f>
        <v>0</v>
      </c>
      <c r="Q21" s="16">
        <v>0</v>
      </c>
      <c r="R21" s="16">
        <f>IF(E21&gt;0,1,0)</f>
        <v>1</v>
      </c>
      <c r="S21" s="18">
        <v>0</v>
      </c>
      <c r="T21" s="19">
        <f>IF(F21&lt;&gt;0,0,1)</f>
        <v>0</v>
      </c>
      <c r="U21" s="20">
        <f>IF(F21&gt;0,0,1)</f>
        <v>0</v>
      </c>
      <c r="V21" s="19">
        <f>IF(G21&lt;&gt;0,0,1)</f>
        <v>1</v>
      </c>
      <c r="W21" s="20">
        <f>IF(G21&gt;0,0,1)</f>
        <v>1</v>
      </c>
      <c r="X21" s="21">
        <f>IF(E21=0,0,SUM(T21:W21))</f>
        <v>2</v>
      </c>
    </row>
    <row r="22" spans="1:30" ht="16.8">
      <c r="A22" s="48"/>
      <c r="B22" s="38"/>
      <c r="C22" s="39"/>
      <c r="D22" s="39"/>
      <c r="E22" s="39"/>
      <c r="F22" s="40"/>
      <c r="G22" s="40"/>
      <c r="H22" s="40"/>
      <c r="I22" s="41"/>
      <c r="J22" s="42">
        <f t="shared" ref="J22:S22" si="2">SUM(J21:J21)</f>
        <v>1</v>
      </c>
      <c r="K22" s="43">
        <f t="shared" si="2"/>
        <v>7000</v>
      </c>
      <c r="L22" s="42">
        <f t="shared" si="2"/>
        <v>0</v>
      </c>
      <c r="M22" s="43">
        <f t="shared" si="2"/>
        <v>0</v>
      </c>
      <c r="N22" s="42">
        <f t="shared" si="2"/>
        <v>0</v>
      </c>
      <c r="O22" s="43">
        <f t="shared" si="2"/>
        <v>0</v>
      </c>
      <c r="P22" s="43">
        <f t="shared" si="2"/>
        <v>0</v>
      </c>
      <c r="Q22" s="42">
        <f t="shared" si="2"/>
        <v>0</v>
      </c>
      <c r="R22" s="42">
        <f t="shared" si="2"/>
        <v>1</v>
      </c>
      <c r="S22" s="44">
        <f t="shared" si="2"/>
        <v>0</v>
      </c>
      <c r="T22" s="45"/>
      <c r="U22" s="46"/>
      <c r="V22" s="45"/>
      <c r="W22" s="46"/>
      <c r="X22" s="45"/>
    </row>
    <row r="23" spans="1:30">
      <c r="F23" s="47"/>
      <c r="G23" s="47"/>
      <c r="H23" s="47"/>
    </row>
    <row r="24" spans="1:30" s="10" customFormat="1" ht="29.25" customHeight="1">
      <c r="A24" s="3" t="s">
        <v>0</v>
      </c>
      <c r="B24" s="4" t="s">
        <v>1</v>
      </c>
      <c r="C24" s="5" t="s">
        <v>2</v>
      </c>
      <c r="D24" s="5" t="s">
        <v>3</v>
      </c>
      <c r="E24" s="5" t="s">
        <v>4</v>
      </c>
      <c r="F24" s="62" t="s">
        <v>5</v>
      </c>
      <c r="G24" s="62" t="s">
        <v>6</v>
      </c>
      <c r="H24" s="7" t="s">
        <v>41</v>
      </c>
      <c r="I24" s="5" t="s">
        <v>7</v>
      </c>
      <c r="J24" s="8" t="s">
        <v>8</v>
      </c>
      <c r="K24" s="8" t="s">
        <v>9</v>
      </c>
      <c r="L24" s="8" t="s">
        <v>10</v>
      </c>
      <c r="M24" s="8" t="s">
        <v>11</v>
      </c>
      <c r="N24" s="8" t="s">
        <v>12</v>
      </c>
      <c r="O24" s="8" t="s">
        <v>13</v>
      </c>
      <c r="P24" s="8" t="s">
        <v>14</v>
      </c>
      <c r="Q24" s="8" t="s">
        <v>15</v>
      </c>
      <c r="R24" s="8" t="s">
        <v>16</v>
      </c>
      <c r="S24" s="9" t="s">
        <v>17</v>
      </c>
      <c r="T24" s="124" t="s">
        <v>18</v>
      </c>
      <c r="U24" s="125"/>
      <c r="V24" s="125"/>
      <c r="W24" s="125"/>
      <c r="X24" s="126"/>
      <c r="Y24"/>
      <c r="Z24"/>
      <c r="AA24"/>
      <c r="AB24"/>
      <c r="AC24"/>
      <c r="AD24"/>
    </row>
    <row r="25" spans="1:30" ht="16.8">
      <c r="A25" s="11">
        <v>2016</v>
      </c>
      <c r="B25" s="12"/>
      <c r="C25" s="13" t="s">
        <v>31</v>
      </c>
      <c r="D25" s="13" t="s">
        <v>49</v>
      </c>
      <c r="E25" s="13"/>
      <c r="F25" s="14"/>
      <c r="G25" s="14"/>
      <c r="H25" s="14"/>
      <c r="I25" s="15"/>
      <c r="J25" s="16">
        <f>IF(AND(F25&gt;0)*(G25=0),1,0)</f>
        <v>0</v>
      </c>
      <c r="K25" s="17">
        <f>IF(J25=1,F25,0)</f>
        <v>0</v>
      </c>
      <c r="L25" s="16">
        <f>IF(AND(G25&gt;0)*(F25=0),1,0)</f>
        <v>0</v>
      </c>
      <c r="M25" s="17">
        <f>IF(L25=1,G25,0)</f>
        <v>0</v>
      </c>
      <c r="N25" s="16">
        <f>IF(AND(F25=" ")*(G25=" "),0,IF(AND(F25&gt;0)*(G25&gt;0),1,0))</f>
        <v>0</v>
      </c>
      <c r="O25" s="17">
        <f>IF(N25=1,F25,0)</f>
        <v>0</v>
      </c>
      <c r="P25" s="17">
        <f>IF(N25=1,G25,0)</f>
        <v>0</v>
      </c>
      <c r="Q25" s="16">
        <v>0</v>
      </c>
      <c r="R25" s="16">
        <f>IF(E25&gt;0,1,0)</f>
        <v>0</v>
      </c>
      <c r="S25" s="18">
        <v>0</v>
      </c>
      <c r="T25" s="19">
        <f>IF(F25&lt;&gt;0,0,1)</f>
        <v>1</v>
      </c>
      <c r="U25" s="20">
        <f>IF(F25&gt;0,0,1)</f>
        <v>1</v>
      </c>
      <c r="V25" s="19">
        <f>IF(G25&lt;&gt;0,0,1)</f>
        <v>1</v>
      </c>
      <c r="W25" s="20">
        <f>IF(G25&gt;0,0,1)</f>
        <v>1</v>
      </c>
      <c r="X25" s="21">
        <f>IF(E25=0,0,SUM(T25:W25))</f>
        <v>0</v>
      </c>
    </row>
  </sheetData>
  <mergeCells count="11">
    <mergeCell ref="T24:X24"/>
    <mergeCell ref="T10:X10"/>
    <mergeCell ref="T4:X4"/>
    <mergeCell ref="T7:X7"/>
    <mergeCell ref="A1:I1"/>
    <mergeCell ref="A2:I2"/>
    <mergeCell ref="A3:I3"/>
    <mergeCell ref="T20:X20"/>
    <mergeCell ref="T16:X16"/>
    <mergeCell ref="A14:I14"/>
    <mergeCell ref="A15:I15"/>
  </mergeCells>
  <phoneticPr fontId="16" type="noConversion"/>
  <pageMargins left="0" right="0" top="0" bottom="0" header="0.51181102362204722" footer="0.51181102362204722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M21"/>
  <sheetViews>
    <sheetView tabSelected="1" workbookViewId="0">
      <selection activeCell="B3" sqref="B3:L3"/>
    </sheetView>
  </sheetViews>
  <sheetFormatPr defaultRowHeight="13.2"/>
  <cols>
    <col min="1" max="1" width="2.44140625" customWidth="1"/>
    <col min="2" max="2" width="12.6640625" customWidth="1"/>
    <col min="3" max="3" width="11" customWidth="1"/>
    <col min="4" max="4" width="15" customWidth="1"/>
    <col min="5" max="5" width="11.109375" customWidth="1"/>
    <col min="6" max="6" width="12.5546875" customWidth="1"/>
    <col min="7" max="7" width="12.6640625" customWidth="1"/>
    <col min="8" max="8" width="10.109375" customWidth="1"/>
    <col min="9" max="9" width="14.44140625" customWidth="1"/>
    <col min="10" max="11" width="12.6640625" customWidth="1"/>
    <col min="12" max="12" width="12.33203125" customWidth="1"/>
  </cols>
  <sheetData>
    <row r="1" spans="2:13" ht="45" customHeight="1" thickTop="1" thickBot="1">
      <c r="B1" s="117" t="s">
        <v>46</v>
      </c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"/>
    </row>
    <row r="2" spans="2:13" ht="29.25" customHeight="1" thickTop="1">
      <c r="B2" s="120" t="s">
        <v>85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"/>
    </row>
    <row r="3" spans="2:13" ht="29.25" customHeight="1">
      <c r="B3" s="122" t="s">
        <v>69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"/>
    </row>
    <row r="4" spans="2:13" s="27" customFormat="1" ht="50.4">
      <c r="B4" s="22" t="s">
        <v>20</v>
      </c>
      <c r="C4" s="23" t="s">
        <v>21</v>
      </c>
      <c r="D4" s="24" t="s">
        <v>22</v>
      </c>
      <c r="E4" s="23" t="s">
        <v>23</v>
      </c>
      <c r="F4" s="25" t="s">
        <v>24</v>
      </c>
      <c r="G4" s="24" t="s">
        <v>25</v>
      </c>
      <c r="H4" s="23" t="s">
        <v>26</v>
      </c>
      <c r="I4" s="24" t="s">
        <v>44</v>
      </c>
      <c r="J4" s="26" t="s">
        <v>28</v>
      </c>
      <c r="K4" s="24" t="s">
        <v>29</v>
      </c>
      <c r="L4" s="24" t="s">
        <v>30</v>
      </c>
    </row>
    <row r="5" spans="2:13">
      <c r="E5" s="34"/>
      <c r="J5" s="35"/>
      <c r="K5" s="35"/>
    </row>
    <row r="6" spans="2:13" ht="32.4">
      <c r="B6" s="28" t="s">
        <v>37</v>
      </c>
      <c r="C6" s="29">
        <v>0</v>
      </c>
      <c r="D6" s="64">
        <v>0</v>
      </c>
      <c r="E6" s="29">
        <v>0</v>
      </c>
      <c r="F6" s="64">
        <v>0</v>
      </c>
      <c r="G6" s="64">
        <v>0</v>
      </c>
      <c r="H6" s="29">
        <v>1</v>
      </c>
      <c r="I6" s="64">
        <v>1685</v>
      </c>
      <c r="J6" s="29">
        <v>1</v>
      </c>
      <c r="K6" s="29">
        <v>0</v>
      </c>
      <c r="L6" s="29">
        <v>2</v>
      </c>
    </row>
    <row r="7" spans="2:13" ht="16.2">
      <c r="B7" s="31"/>
      <c r="C7" s="32"/>
      <c r="D7" s="65"/>
      <c r="E7" s="32"/>
      <c r="F7" s="65"/>
      <c r="G7" s="65"/>
      <c r="H7" s="32"/>
      <c r="I7" s="65"/>
      <c r="J7" s="32"/>
      <c r="K7" s="32"/>
      <c r="L7" s="32"/>
    </row>
    <row r="8" spans="2:13" ht="32.4">
      <c r="B8" s="28" t="s">
        <v>38</v>
      </c>
      <c r="C8" s="29">
        <v>0</v>
      </c>
      <c r="D8" s="64">
        <v>0</v>
      </c>
      <c r="E8" s="29">
        <v>0</v>
      </c>
      <c r="F8" s="64">
        <v>0</v>
      </c>
      <c r="G8" s="64">
        <v>0</v>
      </c>
      <c r="H8" s="29">
        <v>1</v>
      </c>
      <c r="I8" s="64">
        <v>3575</v>
      </c>
      <c r="J8" s="29">
        <v>0</v>
      </c>
      <c r="K8" s="29">
        <v>0</v>
      </c>
      <c r="L8" s="29">
        <v>1</v>
      </c>
    </row>
    <row r="9" spans="2:13" ht="16.2">
      <c r="B9" s="31"/>
      <c r="C9" s="32"/>
      <c r="D9" s="65"/>
      <c r="E9" s="32"/>
      <c r="F9" s="65"/>
      <c r="G9" s="65"/>
      <c r="H9" s="32"/>
      <c r="I9" s="65"/>
      <c r="J9" s="32"/>
      <c r="K9" s="32"/>
      <c r="L9" s="32"/>
    </row>
    <row r="10" spans="2:13" ht="32.4">
      <c r="B10" s="28" t="s">
        <v>39</v>
      </c>
      <c r="C10" s="29">
        <v>0</v>
      </c>
      <c r="D10" s="64">
        <v>0</v>
      </c>
      <c r="E10" s="29">
        <v>0</v>
      </c>
      <c r="F10" s="64">
        <v>0</v>
      </c>
      <c r="G10" s="64">
        <v>0</v>
      </c>
      <c r="H10" s="29">
        <v>1</v>
      </c>
      <c r="I10" s="64">
        <v>3300</v>
      </c>
      <c r="J10" s="29">
        <v>0</v>
      </c>
      <c r="K10" s="29">
        <v>0</v>
      </c>
      <c r="L10" s="29">
        <v>1</v>
      </c>
    </row>
    <row r="11" spans="2:13" ht="16.2">
      <c r="B11" s="31"/>
      <c r="C11" s="32"/>
      <c r="D11" s="65"/>
      <c r="E11" s="32"/>
      <c r="F11" s="65"/>
      <c r="G11" s="65"/>
      <c r="H11" s="32"/>
      <c r="I11" s="65"/>
      <c r="J11" s="32"/>
      <c r="K11" s="32"/>
      <c r="L11" s="32"/>
    </row>
    <row r="12" spans="2:13" ht="29.25" customHeight="1">
      <c r="B12" s="120" t="s">
        <v>86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"/>
    </row>
    <row r="13" spans="2:13" ht="29.25" customHeight="1">
      <c r="B13" s="122" t="s">
        <v>70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"/>
    </row>
    <row r="14" spans="2:13" s="27" customFormat="1" ht="50.4">
      <c r="B14" s="22" t="s">
        <v>20</v>
      </c>
      <c r="C14" s="23" t="s">
        <v>21</v>
      </c>
      <c r="D14" s="24" t="s">
        <v>22</v>
      </c>
      <c r="E14" s="23" t="s">
        <v>23</v>
      </c>
      <c r="F14" s="25" t="s">
        <v>24</v>
      </c>
      <c r="G14" s="24" t="s">
        <v>25</v>
      </c>
      <c r="H14" s="23" t="s">
        <v>26</v>
      </c>
      <c r="I14" s="24" t="s">
        <v>27</v>
      </c>
      <c r="J14" s="26" t="s">
        <v>28</v>
      </c>
      <c r="K14" s="24" t="s">
        <v>29</v>
      </c>
      <c r="L14" s="24" t="s">
        <v>30</v>
      </c>
    </row>
    <row r="15" spans="2:13" hidden="1">
      <c r="E15" s="34"/>
      <c r="J15" s="35"/>
      <c r="K15" s="35"/>
    </row>
    <row r="16" spans="2:13" ht="9" customHeight="1">
      <c r="B16" s="31"/>
      <c r="C16" s="32"/>
      <c r="D16" s="65"/>
      <c r="E16" s="32"/>
      <c r="F16" s="65"/>
      <c r="G16" s="65"/>
      <c r="H16" s="32"/>
      <c r="I16" s="65"/>
      <c r="J16" s="32"/>
      <c r="K16" s="32"/>
      <c r="L16" s="32"/>
    </row>
    <row r="17" spans="2:12" ht="32.4">
      <c r="B17" s="28" t="s">
        <v>40</v>
      </c>
      <c r="C17" s="29">
        <f ca="1">'Furto-Dettaglio'!$L$20</f>
        <v>0</v>
      </c>
      <c r="D17" s="64">
        <f ca="1">'Furto-Dettaglio'!$M$20</f>
        <v>0</v>
      </c>
      <c r="E17" s="29">
        <f ca="1">'Furto-Dettaglio'!$N$20</f>
        <v>0</v>
      </c>
      <c r="F17" s="64">
        <f ca="1">'Furto-Dettaglio'!$O$20</f>
        <v>0</v>
      </c>
      <c r="G17" s="64">
        <f ca="1">'Furto-Dettaglio'!$P$20</f>
        <v>0</v>
      </c>
      <c r="H17" s="29">
        <f ca="1">'Furto-Dettaglio'!$J$20</f>
        <v>0</v>
      </c>
      <c r="I17" s="64">
        <f ca="1">'Furto-Dettaglio'!$K$20</f>
        <v>0</v>
      </c>
      <c r="J17" s="29">
        <f ca="1">'Furto-Dettaglio'!$Q$20</f>
        <v>0</v>
      </c>
      <c r="K17" s="29">
        <f ca="1">'Furto-Dettaglio'!$S$20</f>
        <v>0</v>
      </c>
      <c r="L17" s="29">
        <f ca="1">'Furto-Dettaglio'!$R$20</f>
        <v>0</v>
      </c>
    </row>
    <row r="18" spans="2:12" ht="9" customHeight="1">
      <c r="B18" s="31"/>
      <c r="C18" s="32"/>
      <c r="D18" s="65"/>
      <c r="E18" s="32"/>
      <c r="F18" s="65"/>
      <c r="G18" s="65"/>
      <c r="H18" s="32"/>
      <c r="I18" s="65"/>
      <c r="J18" s="32"/>
      <c r="K18" s="32"/>
      <c r="L18" s="32"/>
    </row>
    <row r="19" spans="2:12" ht="32.4">
      <c r="B19" s="28" t="s">
        <v>45</v>
      </c>
      <c r="C19" s="29">
        <f ca="1">'Furto-Dettaglio'!$L$24</f>
        <v>0</v>
      </c>
      <c r="D19" s="64">
        <f ca="1">'Furto-Dettaglio'!$M$24</f>
        <v>0</v>
      </c>
      <c r="E19" s="29">
        <f ca="1">'Furto-Dettaglio'!$N$24</f>
        <v>0</v>
      </c>
      <c r="F19" s="64">
        <f ca="1">'Furto-Dettaglio'!$O$24</f>
        <v>0</v>
      </c>
      <c r="G19" s="64">
        <f ca="1">'Furto-Dettaglio'!$P$24</f>
        <v>0</v>
      </c>
      <c r="H19" s="29">
        <f ca="1">'Furto-Dettaglio'!$J$24</f>
        <v>0</v>
      </c>
      <c r="I19" s="64">
        <f ca="1">'Furto-Dettaglio'!$K$24</f>
        <v>0</v>
      </c>
      <c r="J19" s="29">
        <f ca="1">'Furto-Dettaglio'!$Q$24</f>
        <v>0</v>
      </c>
      <c r="K19" s="29">
        <f ca="1">'Furto-Dettaglio'!$S$24</f>
        <v>0</v>
      </c>
      <c r="L19" s="29">
        <f ca="1">'Furto-Dettaglio'!$R$24</f>
        <v>0</v>
      </c>
    </row>
    <row r="21" spans="2:12" ht="32.4">
      <c r="B21" s="28" t="s">
        <v>59</v>
      </c>
      <c r="C21" s="29">
        <f ca="1">'Furto-Dettaglio'!$L$29</f>
        <v>0</v>
      </c>
      <c r="D21" s="64">
        <f ca="1">'Furto-Dettaglio'!$M$29</f>
        <v>0</v>
      </c>
      <c r="E21" s="29">
        <f ca="1">'Furto-Dettaglio'!$N$29</f>
        <v>0</v>
      </c>
      <c r="F21" s="64">
        <f ca="1">'Furto-Dettaglio'!$O$29</f>
        <v>0</v>
      </c>
      <c r="G21" s="64">
        <f ca="1">'Furto-Dettaglio'!$P$29</f>
        <v>0</v>
      </c>
      <c r="H21" s="29">
        <f ca="1">'Furto-Dettaglio'!$J$29</f>
        <v>0</v>
      </c>
      <c r="I21" s="64">
        <f ca="1">'Furto-Dettaglio'!$K$29</f>
        <v>0</v>
      </c>
      <c r="J21" s="29">
        <f ca="1">'Furto-Dettaglio'!$Q$29</f>
        <v>1</v>
      </c>
      <c r="K21" s="29">
        <f ca="1">'Furto-Dettaglio'!$S$29</f>
        <v>1</v>
      </c>
      <c r="L21" s="29">
        <f ca="1">'Furto-Dettaglio'!$R$29</f>
        <v>2</v>
      </c>
    </row>
  </sheetData>
  <mergeCells count="5">
    <mergeCell ref="B13:L13"/>
    <mergeCell ref="B1:L1"/>
    <mergeCell ref="B12:L12"/>
    <mergeCell ref="B2:L2"/>
    <mergeCell ref="B3:L3"/>
  </mergeCells>
  <phoneticPr fontId="16" type="noConversion"/>
  <pageMargins left="0.55118110236220474" right="0.59055118110236227" top="0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29"/>
  <sheetViews>
    <sheetView workbookViewId="0">
      <selection activeCell="A20" sqref="A20"/>
    </sheetView>
  </sheetViews>
  <sheetFormatPr defaultRowHeight="13.2"/>
  <cols>
    <col min="1" max="1" width="10.109375" customWidth="1"/>
    <col min="2" max="2" width="13.88671875" customWidth="1"/>
    <col min="3" max="3" width="8.6640625" customWidth="1"/>
    <col min="4" max="4" width="18.5546875" customWidth="1"/>
    <col min="5" max="5" width="11.5546875" customWidth="1"/>
    <col min="6" max="6" width="18.44140625" customWidth="1"/>
    <col min="7" max="7" width="18.33203125" customWidth="1"/>
    <col min="8" max="8" width="27.33203125" customWidth="1"/>
    <col min="9" max="9" width="25" customWidth="1"/>
    <col min="10" max="10" width="16.44140625" hidden="1" customWidth="1"/>
    <col min="11" max="12" width="15.44140625" hidden="1" customWidth="1"/>
    <col min="13" max="13" width="17.109375" hidden="1" customWidth="1"/>
    <col min="14" max="14" width="19.88671875" hidden="1" customWidth="1"/>
    <col min="15" max="15" width="22.5546875" hidden="1" customWidth="1"/>
    <col min="16" max="16" width="31.109375" hidden="1" customWidth="1"/>
    <col min="17" max="17" width="21.109375" hidden="1" customWidth="1"/>
    <col min="18" max="18" width="19.6640625" hidden="1" customWidth="1"/>
    <col min="19" max="24" width="9.109375" hidden="1" customWidth="1"/>
  </cols>
  <sheetData>
    <row r="1" spans="1:30" ht="45" customHeight="1" thickTop="1" thickBot="1">
      <c r="A1" s="117" t="s">
        <v>46</v>
      </c>
      <c r="B1" s="128"/>
      <c r="C1" s="128"/>
      <c r="D1" s="128"/>
      <c r="E1" s="128"/>
      <c r="F1" s="128"/>
      <c r="G1" s="128"/>
      <c r="H1" s="128"/>
      <c r="I1" s="129"/>
      <c r="M1" s="1"/>
    </row>
    <row r="2" spans="1:30" ht="29.25" customHeight="1" thickTop="1">
      <c r="A2" s="120" t="s">
        <v>71</v>
      </c>
      <c r="B2" s="130"/>
      <c r="C2" s="130"/>
      <c r="D2" s="130"/>
      <c r="E2" s="130"/>
      <c r="F2" s="130"/>
      <c r="G2" s="130"/>
      <c r="H2" s="130"/>
      <c r="I2" s="130"/>
      <c r="J2" s="2"/>
      <c r="K2" s="2"/>
      <c r="L2" s="2"/>
      <c r="M2" s="1"/>
    </row>
    <row r="3" spans="1:30" ht="29.25" customHeight="1">
      <c r="A3" s="122" t="s">
        <v>76</v>
      </c>
      <c r="B3" s="127"/>
      <c r="C3" s="127"/>
      <c r="D3" s="127"/>
      <c r="E3" s="127"/>
      <c r="F3" s="127"/>
      <c r="G3" s="127"/>
      <c r="H3" s="127"/>
      <c r="I3" s="127"/>
      <c r="J3" s="2"/>
      <c r="K3" s="2"/>
      <c r="L3" s="2"/>
      <c r="M3" s="1"/>
    </row>
    <row r="4" spans="1:30" s="10" customFormat="1" ht="29.25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68" t="s">
        <v>5</v>
      </c>
      <c r="G4" s="7" t="s">
        <v>6</v>
      </c>
      <c r="H4" s="7" t="s">
        <v>41</v>
      </c>
      <c r="I4" s="5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8" t="s">
        <v>14</v>
      </c>
      <c r="Q4" s="8" t="s">
        <v>15</v>
      </c>
      <c r="R4" s="8" t="s">
        <v>16</v>
      </c>
      <c r="S4" s="9" t="s">
        <v>17</v>
      </c>
      <c r="T4" s="124" t="s">
        <v>18</v>
      </c>
      <c r="U4" s="125"/>
      <c r="V4" s="125"/>
      <c r="W4" s="125"/>
      <c r="X4" s="126"/>
      <c r="Y4"/>
      <c r="Z4"/>
      <c r="AA4"/>
      <c r="AB4"/>
      <c r="AC4"/>
      <c r="AD4"/>
    </row>
    <row r="5" spans="1:30" ht="16.8">
      <c r="A5" s="11">
        <v>2011</v>
      </c>
      <c r="B5" s="12">
        <v>40726</v>
      </c>
      <c r="C5" s="13" t="s">
        <v>33</v>
      </c>
      <c r="D5" s="13" t="s">
        <v>49</v>
      </c>
      <c r="E5" s="13">
        <v>3729</v>
      </c>
      <c r="F5" s="63">
        <v>0</v>
      </c>
      <c r="G5" s="63">
        <v>0</v>
      </c>
      <c r="H5" s="63"/>
      <c r="I5" s="15" t="s">
        <v>15</v>
      </c>
      <c r="J5" s="16">
        <f>IF(AND(F5&gt;0)*(G5=0),1,0)</f>
        <v>0</v>
      </c>
      <c r="K5" s="17">
        <f>IF(J5=1,F5,0)</f>
        <v>0</v>
      </c>
      <c r="L5" s="16">
        <f>IF(AND(G5&gt;0)*(F5=0),1,0)</f>
        <v>0</v>
      </c>
      <c r="M5" s="17">
        <f>IF(L5=1,G5,0)</f>
        <v>0</v>
      </c>
      <c r="N5" s="16">
        <f>IF(AND(F5=" ")*(G5=" "),0,IF(AND(F5&gt;0)*(G5&gt;0),1,0))</f>
        <v>0</v>
      </c>
      <c r="O5" s="17">
        <f>IF(N5=1,F5,0)</f>
        <v>0</v>
      </c>
      <c r="P5" s="17">
        <f>IF(N5=1,G5,0)</f>
        <v>0</v>
      </c>
      <c r="Q5" s="16">
        <f>IF(AND(F5=0)*(G5=0),1,0)</f>
        <v>1</v>
      </c>
      <c r="R5" s="16">
        <v>1</v>
      </c>
      <c r="S5" s="18">
        <v>0</v>
      </c>
      <c r="T5" s="19">
        <f>IF(F5&lt;&gt;0,0,1)</f>
        <v>1</v>
      </c>
      <c r="U5" s="20">
        <f>IF(F5&gt;0,0,1)</f>
        <v>1</v>
      </c>
      <c r="V5" s="19">
        <f>IF(G5&lt;&gt;0,0,1)</f>
        <v>1</v>
      </c>
      <c r="W5" s="20">
        <f>IF(G5&gt;0,0,1)</f>
        <v>1</v>
      </c>
      <c r="X5" s="21">
        <f>IF(E5=0,0,SUM(T5:W5))</f>
        <v>4</v>
      </c>
    </row>
    <row r="6" spans="1:30" ht="16.8">
      <c r="A6" s="11">
        <v>2011</v>
      </c>
      <c r="B6" s="12">
        <v>40896</v>
      </c>
      <c r="C6" s="13" t="s">
        <v>33</v>
      </c>
      <c r="D6" s="13" t="s">
        <v>49</v>
      </c>
      <c r="E6" s="13">
        <v>3009</v>
      </c>
      <c r="F6" s="63">
        <v>1685</v>
      </c>
      <c r="G6" s="63">
        <v>0</v>
      </c>
      <c r="H6" s="63"/>
      <c r="I6" s="15" t="s">
        <v>19</v>
      </c>
      <c r="J6" s="16">
        <f>IF(AND(F6&gt;0)*(G6=0),1,0)</f>
        <v>1</v>
      </c>
      <c r="K6" s="17">
        <f>IF(J6=1,F6,0)</f>
        <v>1685</v>
      </c>
      <c r="L6" s="16">
        <f>IF(AND(G6&gt;0)*(F6=0),1,0)</f>
        <v>0</v>
      </c>
      <c r="M6" s="17">
        <f>IF(L6=1,G6,0)</f>
        <v>0</v>
      </c>
      <c r="N6" s="16">
        <f>IF(AND(F6=" ")*(G6=" "),0,IF(AND(F6&gt;0)*(G6&gt;0),1,0))</f>
        <v>0</v>
      </c>
      <c r="O6" s="17">
        <f>IF(N6=1,F6,0)</f>
        <v>0</v>
      </c>
      <c r="P6" s="17">
        <f>IF(N6=1,G6,0)</f>
        <v>0</v>
      </c>
      <c r="Q6" s="16">
        <f>IF(AND(F6=0)*(G6=0),1,0)</f>
        <v>0</v>
      </c>
      <c r="R6" s="16">
        <v>1</v>
      </c>
      <c r="S6" s="18">
        <v>0</v>
      </c>
      <c r="T6" s="19">
        <f>IF(F6&lt;&gt;0,0,1)</f>
        <v>0</v>
      </c>
      <c r="U6" s="20">
        <f>IF(F6&gt;0,0,1)</f>
        <v>0</v>
      </c>
      <c r="V6" s="19">
        <f>IF(G6&lt;&gt;0,0,1)</f>
        <v>1</v>
      </c>
      <c r="W6" s="20">
        <f>IF(G6&gt;0,0,1)</f>
        <v>1</v>
      </c>
      <c r="X6" s="21">
        <f>IF(E6=0,0,SUM(T6:W6))</f>
        <v>2</v>
      </c>
    </row>
    <row r="7" spans="1:30" ht="16.8">
      <c r="A7" s="60"/>
      <c r="B7" s="50"/>
      <c r="C7" s="51"/>
      <c r="D7" s="51"/>
      <c r="E7" s="51"/>
      <c r="F7" s="89"/>
      <c r="G7" s="89"/>
      <c r="H7" s="89"/>
      <c r="I7" s="61"/>
      <c r="J7" s="90">
        <f t="shared" ref="J7:S7" si="0">SUM(J5:J6)</f>
        <v>1</v>
      </c>
      <c r="K7" s="91">
        <f t="shared" si="0"/>
        <v>1685</v>
      </c>
      <c r="L7" s="90">
        <f t="shared" si="0"/>
        <v>0</v>
      </c>
      <c r="M7" s="91">
        <f t="shared" si="0"/>
        <v>0</v>
      </c>
      <c r="N7" s="90">
        <f t="shared" si="0"/>
        <v>0</v>
      </c>
      <c r="O7" s="91">
        <f t="shared" si="0"/>
        <v>0</v>
      </c>
      <c r="P7" s="91">
        <f t="shared" si="0"/>
        <v>0</v>
      </c>
      <c r="Q7" s="90">
        <f t="shared" si="0"/>
        <v>1</v>
      </c>
      <c r="R7" s="90">
        <f t="shared" si="0"/>
        <v>2</v>
      </c>
      <c r="S7" s="92">
        <f t="shared" si="0"/>
        <v>0</v>
      </c>
      <c r="T7" s="37"/>
      <c r="U7" s="36"/>
      <c r="V7" s="37"/>
      <c r="W7" s="36"/>
      <c r="X7" s="37"/>
    </row>
    <row r="8" spans="1:30" ht="16.8">
      <c r="A8" s="58"/>
      <c r="B8" s="54"/>
      <c r="C8" s="55"/>
      <c r="D8" s="55"/>
      <c r="E8" s="55"/>
      <c r="F8" s="93"/>
      <c r="G8" s="93"/>
      <c r="H8" s="93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85"/>
      <c r="U8" s="83"/>
      <c r="V8" s="85"/>
      <c r="W8" s="83"/>
      <c r="X8" s="85"/>
    </row>
    <row r="9" spans="1:30" s="10" customFormat="1" ht="29.25" customHeight="1">
      <c r="A9" s="3" t="s">
        <v>0</v>
      </c>
      <c r="B9" s="4" t="s">
        <v>1</v>
      </c>
      <c r="C9" s="5" t="s">
        <v>2</v>
      </c>
      <c r="D9" s="5" t="s">
        <v>3</v>
      </c>
      <c r="E9" s="5" t="s">
        <v>4</v>
      </c>
      <c r="F9" s="6" t="s">
        <v>5</v>
      </c>
      <c r="G9" s="7" t="s">
        <v>6</v>
      </c>
      <c r="H9" s="7" t="s">
        <v>75</v>
      </c>
      <c r="I9" s="5" t="s">
        <v>7</v>
      </c>
      <c r="J9" s="8" t="s">
        <v>8</v>
      </c>
      <c r="K9" s="8" t="s">
        <v>9</v>
      </c>
      <c r="L9" s="8" t="s">
        <v>10</v>
      </c>
      <c r="M9" s="8" t="s">
        <v>11</v>
      </c>
      <c r="N9" s="8" t="s">
        <v>12</v>
      </c>
      <c r="O9" s="8" t="s">
        <v>13</v>
      </c>
      <c r="P9" s="8" t="s">
        <v>14</v>
      </c>
      <c r="Q9" s="8" t="s">
        <v>15</v>
      </c>
      <c r="R9" s="8" t="s">
        <v>16</v>
      </c>
      <c r="S9" s="9" t="s">
        <v>17</v>
      </c>
      <c r="T9" s="124" t="s">
        <v>18</v>
      </c>
      <c r="U9" s="125"/>
      <c r="V9" s="125"/>
      <c r="W9" s="125"/>
      <c r="X9" s="126"/>
      <c r="Y9"/>
      <c r="Z9"/>
      <c r="AA9"/>
      <c r="AB9"/>
      <c r="AC9"/>
      <c r="AD9"/>
    </row>
    <row r="10" spans="1:30" ht="16.8">
      <c r="A10" s="11">
        <v>2012</v>
      </c>
      <c r="B10" s="12">
        <v>40924</v>
      </c>
      <c r="C10" s="13" t="s">
        <v>33</v>
      </c>
      <c r="D10" s="13" t="s">
        <v>49</v>
      </c>
      <c r="E10" s="13">
        <v>50015</v>
      </c>
      <c r="F10" s="14">
        <v>3575</v>
      </c>
      <c r="G10" s="14">
        <v>0</v>
      </c>
      <c r="H10" s="14"/>
      <c r="I10" s="15" t="s">
        <v>19</v>
      </c>
      <c r="J10" s="16">
        <f>IF(AND(F10&gt;0)*(G10=0),1,0)</f>
        <v>1</v>
      </c>
      <c r="K10" s="17">
        <f>IF(J10=1,F10,0)</f>
        <v>3575</v>
      </c>
      <c r="L10" s="16">
        <f>IF(AND(G10&gt;0)*(F10=0),1,0)</f>
        <v>0</v>
      </c>
      <c r="M10" s="17">
        <f>IF(L10=1,G10,0)</f>
        <v>0</v>
      </c>
      <c r="N10" s="16">
        <f>IF(AND(F10=" ")*(G10=" "),0,IF(AND(F10&gt;0)*(G10&gt;0),1,0))</f>
        <v>0</v>
      </c>
      <c r="O10" s="17">
        <f>IF(N10=1,F10,0)</f>
        <v>0</v>
      </c>
      <c r="P10" s="17">
        <f>IF(N10=1,G10,0)</f>
        <v>0</v>
      </c>
      <c r="Q10" s="16">
        <v>0</v>
      </c>
      <c r="R10" s="16">
        <v>1</v>
      </c>
      <c r="S10" s="18">
        <v>0</v>
      </c>
      <c r="T10" s="19">
        <f>IF(F10&lt;&gt;0,0,1)</f>
        <v>0</v>
      </c>
      <c r="U10" s="20">
        <f>IF(F10&gt;0,0,1)</f>
        <v>0</v>
      </c>
      <c r="V10" s="19">
        <f>IF(G10&lt;&gt;0,0,1)</f>
        <v>1</v>
      </c>
      <c r="W10" s="20">
        <f>IF(G10&gt;0,0,1)</f>
        <v>1</v>
      </c>
      <c r="X10" s="21">
        <f>IF(E10=0,0,SUM(T10:W10))</f>
        <v>2</v>
      </c>
    </row>
    <row r="11" spans="1:30" ht="16.8">
      <c r="A11" s="48"/>
      <c r="B11" s="38"/>
      <c r="C11" s="39"/>
      <c r="D11" s="39"/>
      <c r="E11" s="39"/>
      <c r="F11" s="40"/>
      <c r="G11" s="40"/>
      <c r="H11" s="40"/>
      <c r="I11" s="41"/>
      <c r="J11" s="42">
        <f t="shared" ref="J11:S11" si="1">SUM(J10)</f>
        <v>1</v>
      </c>
      <c r="K11" s="43">
        <f t="shared" si="1"/>
        <v>3575</v>
      </c>
      <c r="L11" s="42">
        <f t="shared" si="1"/>
        <v>0</v>
      </c>
      <c r="M11" s="43">
        <f t="shared" si="1"/>
        <v>0</v>
      </c>
      <c r="N11" s="42">
        <f t="shared" si="1"/>
        <v>0</v>
      </c>
      <c r="O11" s="43">
        <f t="shared" si="1"/>
        <v>0</v>
      </c>
      <c r="P11" s="43">
        <f t="shared" si="1"/>
        <v>0</v>
      </c>
      <c r="Q11" s="42">
        <f t="shared" si="1"/>
        <v>0</v>
      </c>
      <c r="R11" s="42">
        <f t="shared" si="1"/>
        <v>1</v>
      </c>
      <c r="S11" s="44">
        <f t="shared" si="1"/>
        <v>0</v>
      </c>
      <c r="T11" s="45"/>
      <c r="U11" s="46"/>
      <c r="V11" s="45"/>
      <c r="W11" s="46"/>
      <c r="X11" s="45"/>
    </row>
    <row r="12" spans="1:30" ht="16.8">
      <c r="A12" s="48"/>
      <c r="B12" s="38"/>
      <c r="C12" s="39"/>
      <c r="D12" s="39"/>
      <c r="E12" s="39"/>
      <c r="F12" s="40"/>
      <c r="G12" s="40"/>
      <c r="H12" s="40"/>
      <c r="I12" s="41"/>
      <c r="J12" s="86"/>
      <c r="K12" s="87"/>
      <c r="L12" s="86"/>
      <c r="M12" s="87"/>
      <c r="N12" s="86"/>
      <c r="O12" s="87"/>
      <c r="P12" s="87"/>
      <c r="Q12" s="86"/>
      <c r="R12" s="86"/>
      <c r="S12" s="88"/>
      <c r="T12" s="45"/>
      <c r="U12" s="46"/>
      <c r="V12" s="45"/>
      <c r="W12" s="46"/>
      <c r="X12" s="45"/>
    </row>
    <row r="13" spans="1:30" s="10" customFormat="1" ht="29.25" customHeight="1">
      <c r="A13" s="3" t="s">
        <v>0</v>
      </c>
      <c r="B13" s="4" t="s">
        <v>1</v>
      </c>
      <c r="C13" s="5" t="s">
        <v>2</v>
      </c>
      <c r="D13" s="5" t="s">
        <v>3</v>
      </c>
      <c r="E13" s="5" t="s">
        <v>4</v>
      </c>
      <c r="F13" s="6" t="s">
        <v>5</v>
      </c>
      <c r="G13" s="7" t="s">
        <v>6</v>
      </c>
      <c r="H13" s="7" t="s">
        <v>41</v>
      </c>
      <c r="I13" s="5" t="s">
        <v>7</v>
      </c>
      <c r="J13" s="8" t="s">
        <v>8</v>
      </c>
      <c r="K13" s="8" t="s">
        <v>9</v>
      </c>
      <c r="L13" s="8" t="s">
        <v>10</v>
      </c>
      <c r="M13" s="8" t="s">
        <v>11</v>
      </c>
      <c r="N13" s="8" t="s">
        <v>12</v>
      </c>
      <c r="O13" s="8" t="s">
        <v>13</v>
      </c>
      <c r="P13" s="8" t="s">
        <v>14</v>
      </c>
      <c r="Q13" s="8" t="s">
        <v>15</v>
      </c>
      <c r="R13" s="8" t="s">
        <v>16</v>
      </c>
      <c r="S13" s="9" t="s">
        <v>17</v>
      </c>
      <c r="T13" s="124" t="s">
        <v>18</v>
      </c>
      <c r="U13" s="125"/>
      <c r="V13" s="125"/>
      <c r="W13" s="125"/>
      <c r="X13" s="126"/>
      <c r="Y13"/>
      <c r="Z13"/>
      <c r="AA13"/>
      <c r="AB13"/>
      <c r="AC13"/>
      <c r="AD13"/>
    </row>
    <row r="14" spans="1:30" ht="16.8">
      <c r="A14" s="11">
        <v>2013</v>
      </c>
      <c r="B14" s="12">
        <v>41459</v>
      </c>
      <c r="C14" s="13" t="s">
        <v>33</v>
      </c>
      <c r="D14" s="13" t="s">
        <v>49</v>
      </c>
      <c r="E14" s="13">
        <v>50499</v>
      </c>
      <c r="F14" s="14">
        <v>3300</v>
      </c>
      <c r="G14" s="14">
        <v>0</v>
      </c>
      <c r="H14" s="14"/>
      <c r="I14" s="15"/>
      <c r="J14" s="16">
        <f>IF(AND(F14&gt;0)*(G14=0),1,0)</f>
        <v>1</v>
      </c>
      <c r="K14" s="17">
        <f>IF(J14=1,F14,0)</f>
        <v>3300</v>
      </c>
      <c r="L14" s="16">
        <f>IF(AND(G14&gt;0)*(F14=0),1,0)</f>
        <v>0</v>
      </c>
      <c r="M14" s="17">
        <f>IF(L14=1,G14,0)</f>
        <v>0</v>
      </c>
      <c r="N14" s="16">
        <f>IF(AND(F14=" ")*(G14=" "),0,IF(AND(F14&gt;0)*(G14&gt;0),1,0))</f>
        <v>0</v>
      </c>
      <c r="O14" s="17">
        <f>IF(N14=1,F14,0)</f>
        <v>0</v>
      </c>
      <c r="P14" s="17">
        <f>IF(N14=1,G14,0)</f>
        <v>0</v>
      </c>
      <c r="Q14" s="16">
        <v>0</v>
      </c>
      <c r="R14" s="16">
        <f>IF(E14&gt;0,1,0)</f>
        <v>1</v>
      </c>
      <c r="S14" s="18">
        <v>0</v>
      </c>
      <c r="T14" s="19">
        <f>IF(F14&lt;&gt;0,0,1)</f>
        <v>0</v>
      </c>
      <c r="U14" s="20">
        <f>IF(F14&gt;0,0,1)</f>
        <v>0</v>
      </c>
      <c r="V14" s="19">
        <f>IF(G14&lt;&gt;0,0,1)</f>
        <v>1</v>
      </c>
      <c r="W14" s="20">
        <f>IF(G14&gt;0,0,1)</f>
        <v>1</v>
      </c>
      <c r="X14" s="21">
        <f>IF(E14=0,0,SUM(T14:W14))</f>
        <v>2</v>
      </c>
    </row>
    <row r="15" spans="1:30" ht="16.8">
      <c r="A15" s="48"/>
      <c r="B15" s="38"/>
      <c r="C15" s="39"/>
      <c r="D15" s="39"/>
      <c r="E15" s="39"/>
      <c r="F15" s="40"/>
      <c r="G15" s="40"/>
      <c r="H15" s="40"/>
      <c r="I15" s="41"/>
      <c r="J15" s="42">
        <f t="shared" ref="J15:S15" si="2">SUM(J14)</f>
        <v>1</v>
      </c>
      <c r="K15" s="43">
        <f t="shared" si="2"/>
        <v>3300</v>
      </c>
      <c r="L15" s="42">
        <f t="shared" si="2"/>
        <v>0</v>
      </c>
      <c r="M15" s="43">
        <f t="shared" si="2"/>
        <v>0</v>
      </c>
      <c r="N15" s="42">
        <f t="shared" si="2"/>
        <v>0</v>
      </c>
      <c r="O15" s="43">
        <f t="shared" si="2"/>
        <v>0</v>
      </c>
      <c r="P15" s="43">
        <f t="shared" si="2"/>
        <v>0</v>
      </c>
      <c r="Q15" s="42">
        <f t="shared" si="2"/>
        <v>0</v>
      </c>
      <c r="R15" s="42">
        <f t="shared" si="2"/>
        <v>1</v>
      </c>
      <c r="S15" s="44">
        <f t="shared" si="2"/>
        <v>0</v>
      </c>
      <c r="T15" s="45"/>
      <c r="U15" s="46"/>
      <c r="V15" s="45"/>
      <c r="W15" s="46"/>
      <c r="X15" s="45"/>
    </row>
    <row r="16" spans="1:30" ht="16.8">
      <c r="A16" s="48"/>
      <c r="B16" s="38"/>
      <c r="C16" s="39"/>
      <c r="D16" s="39"/>
      <c r="E16" s="39"/>
      <c r="F16" s="40"/>
      <c r="G16" s="40"/>
      <c r="H16" s="40"/>
      <c r="I16" s="41"/>
    </row>
    <row r="17" spans="1:30" ht="29.25" customHeight="1">
      <c r="A17" s="120" t="s">
        <v>73</v>
      </c>
      <c r="B17" s="130"/>
      <c r="C17" s="130"/>
      <c r="D17" s="130"/>
      <c r="E17" s="130"/>
      <c r="F17" s="130"/>
      <c r="G17" s="130"/>
      <c r="H17" s="130"/>
      <c r="I17" s="130"/>
      <c r="J17" s="2"/>
      <c r="K17" s="2"/>
      <c r="L17" s="2"/>
      <c r="M17" s="1"/>
    </row>
    <row r="18" spans="1:30" ht="29.25" customHeight="1">
      <c r="A18" s="122" t="s">
        <v>72</v>
      </c>
      <c r="B18" s="127"/>
      <c r="C18" s="127"/>
      <c r="D18" s="127"/>
      <c r="E18" s="127"/>
      <c r="F18" s="127"/>
      <c r="G18" s="127"/>
      <c r="H18" s="127"/>
      <c r="I18" s="127"/>
      <c r="J18" s="2"/>
      <c r="K18" s="2"/>
      <c r="L18" s="2"/>
      <c r="M18" s="1"/>
    </row>
    <row r="19" spans="1:30" s="10" customFormat="1" ht="29.25" customHeight="1">
      <c r="A19" s="3" t="s">
        <v>0</v>
      </c>
      <c r="B19" s="4" t="s">
        <v>1</v>
      </c>
      <c r="C19" s="5" t="s">
        <v>2</v>
      </c>
      <c r="D19" s="5" t="s">
        <v>3</v>
      </c>
      <c r="E19" s="5" t="s">
        <v>4</v>
      </c>
      <c r="F19" s="6" t="s">
        <v>5</v>
      </c>
      <c r="G19" s="7" t="s">
        <v>6</v>
      </c>
      <c r="H19" s="7" t="s">
        <v>41</v>
      </c>
      <c r="I19" s="5" t="s">
        <v>7</v>
      </c>
      <c r="J19" s="8" t="s">
        <v>8</v>
      </c>
      <c r="K19" s="8" t="s">
        <v>9</v>
      </c>
      <c r="L19" s="8" t="s">
        <v>10</v>
      </c>
      <c r="M19" s="8" t="s">
        <v>11</v>
      </c>
      <c r="N19" s="8" t="s">
        <v>12</v>
      </c>
      <c r="O19" s="8" t="s">
        <v>13</v>
      </c>
      <c r="P19" s="8" t="s">
        <v>14</v>
      </c>
      <c r="Q19" s="8" t="s">
        <v>15</v>
      </c>
      <c r="R19" s="8" t="s">
        <v>16</v>
      </c>
      <c r="S19" s="9" t="s">
        <v>17</v>
      </c>
      <c r="T19" s="124" t="s">
        <v>18</v>
      </c>
      <c r="U19" s="125"/>
      <c r="V19" s="125"/>
      <c r="W19" s="125"/>
      <c r="X19" s="126"/>
      <c r="Y19"/>
      <c r="Z19"/>
      <c r="AA19"/>
      <c r="AB19"/>
      <c r="AC19"/>
      <c r="AD19"/>
    </row>
    <row r="20" spans="1:30" ht="16.8">
      <c r="A20" s="11">
        <v>2014</v>
      </c>
      <c r="B20" s="12"/>
      <c r="C20" s="13" t="s">
        <v>33</v>
      </c>
      <c r="D20" s="13" t="s">
        <v>49</v>
      </c>
      <c r="E20" s="13"/>
      <c r="F20" s="14"/>
      <c r="G20" s="14"/>
      <c r="H20" s="14"/>
      <c r="I20" s="15"/>
      <c r="J20" s="16">
        <f>IF(AND(F20&gt;0)*(G20=0),1,0)</f>
        <v>0</v>
      </c>
      <c r="K20" s="17">
        <f>IF(J20=1,F20,0)</f>
        <v>0</v>
      </c>
      <c r="L20" s="16">
        <f>IF(AND(G20&gt;0)*(F20=0),1,0)</f>
        <v>0</v>
      </c>
      <c r="M20" s="17">
        <f>IF(L20=1,G20,0)</f>
        <v>0</v>
      </c>
      <c r="N20" s="16">
        <f>IF(AND(F20=" ")*(G20=" "),0,IF(AND(F20&gt;0)*(G20&gt;0),1,0))</f>
        <v>0</v>
      </c>
      <c r="O20" s="17">
        <f>IF(N20=1,F20,0)</f>
        <v>0</v>
      </c>
      <c r="P20" s="17">
        <f>IF(N20=1,G20,0)</f>
        <v>0</v>
      </c>
      <c r="Q20" s="16">
        <v>0</v>
      </c>
      <c r="R20" s="16">
        <f>IF(E20&gt;0,1,0)</f>
        <v>0</v>
      </c>
      <c r="S20" s="18">
        <v>0</v>
      </c>
      <c r="T20" s="19">
        <f>IF(F20&lt;&gt;0,0,1)</f>
        <v>1</v>
      </c>
      <c r="U20" s="20">
        <f>IF(F20&gt;0,0,1)</f>
        <v>1</v>
      </c>
      <c r="V20" s="19">
        <f>IF(G20&lt;&gt;0,0,1)</f>
        <v>1</v>
      </c>
      <c r="W20" s="20">
        <f>IF(G20&gt;0,0,1)</f>
        <v>1</v>
      </c>
      <c r="X20" s="21">
        <f>IF(E20=0,0,SUM(T20:W20))</f>
        <v>0</v>
      </c>
    </row>
    <row r="21" spans="1:30" ht="16.8">
      <c r="A21" s="58"/>
      <c r="B21" s="54"/>
      <c r="C21" s="55"/>
      <c r="D21" s="55"/>
      <c r="E21" s="55"/>
      <c r="F21" s="56"/>
      <c r="G21" s="56"/>
      <c r="H21" s="56"/>
      <c r="I21" s="59"/>
    </row>
    <row r="23" spans="1:30" s="10" customFormat="1" ht="29.25" customHeight="1">
      <c r="A23" s="3" t="s">
        <v>0</v>
      </c>
      <c r="B23" s="4" t="s">
        <v>1</v>
      </c>
      <c r="C23" s="5" t="s">
        <v>2</v>
      </c>
      <c r="D23" s="5" t="s">
        <v>3</v>
      </c>
      <c r="E23" s="5" t="s">
        <v>4</v>
      </c>
      <c r="F23" s="6" t="s">
        <v>5</v>
      </c>
      <c r="G23" s="7" t="s">
        <v>6</v>
      </c>
      <c r="H23" s="7" t="s">
        <v>41</v>
      </c>
      <c r="I23" s="5" t="s">
        <v>7</v>
      </c>
      <c r="J23" s="8" t="s">
        <v>8</v>
      </c>
      <c r="K23" s="8" t="s">
        <v>9</v>
      </c>
      <c r="L23" s="8" t="s">
        <v>10</v>
      </c>
      <c r="M23" s="8" t="s">
        <v>11</v>
      </c>
      <c r="N23" s="8" t="s">
        <v>12</v>
      </c>
      <c r="O23" s="8" t="s">
        <v>13</v>
      </c>
      <c r="P23" s="8" t="s">
        <v>14</v>
      </c>
      <c r="Q23" s="8" t="s">
        <v>15</v>
      </c>
      <c r="R23" s="8" t="s">
        <v>16</v>
      </c>
      <c r="S23" s="9" t="s">
        <v>17</v>
      </c>
      <c r="T23" s="124" t="s">
        <v>18</v>
      </c>
      <c r="U23" s="125"/>
      <c r="V23" s="125"/>
      <c r="W23" s="125"/>
      <c r="X23" s="126"/>
      <c r="Y23"/>
      <c r="Z23"/>
      <c r="AA23"/>
      <c r="AB23"/>
      <c r="AC23"/>
      <c r="AD23"/>
    </row>
    <row r="24" spans="1:30" ht="16.8">
      <c r="A24" s="11">
        <v>2015</v>
      </c>
      <c r="B24" s="12"/>
      <c r="C24" s="13" t="s">
        <v>33</v>
      </c>
      <c r="D24" s="13" t="s">
        <v>49</v>
      </c>
      <c r="E24" s="13"/>
      <c r="F24" s="14"/>
      <c r="G24" s="14"/>
      <c r="H24" s="14"/>
      <c r="I24" s="15"/>
      <c r="J24" s="16">
        <f>IF(AND(F24&gt;0)*(G24=0),1,0)</f>
        <v>0</v>
      </c>
      <c r="K24" s="17">
        <f>IF(J24=1,F24,0)</f>
        <v>0</v>
      </c>
      <c r="L24" s="16">
        <f>IF(AND(G24&gt;0)*(F24=0),1,0)</f>
        <v>0</v>
      </c>
      <c r="M24" s="17">
        <f>IF(L24=1,G24,0)</f>
        <v>0</v>
      </c>
      <c r="N24" s="16">
        <f>IF(AND(F24=" ")*(G24=" "),0,IF(AND(F24&gt;0)*(G24&gt;0),1,0))</f>
        <v>0</v>
      </c>
      <c r="O24" s="17">
        <f>IF(N24=1,F24,0)</f>
        <v>0</v>
      </c>
      <c r="P24" s="17">
        <f>IF(N24=1,G24,0)</f>
        <v>0</v>
      </c>
      <c r="Q24" s="16">
        <v>0</v>
      </c>
      <c r="R24" s="16">
        <f>IF(E24&gt;0,1,0)</f>
        <v>0</v>
      </c>
      <c r="S24" s="18">
        <v>0</v>
      </c>
      <c r="T24" s="19">
        <f>IF(F24&lt;&gt;0,0,1)</f>
        <v>1</v>
      </c>
      <c r="U24" s="20">
        <f>IF(F24&gt;0,0,1)</f>
        <v>1</v>
      </c>
      <c r="V24" s="19">
        <f>IF(G24&lt;&gt;0,0,1)</f>
        <v>1</v>
      </c>
      <c r="W24" s="20">
        <f>IF(G24&gt;0,0,1)</f>
        <v>1</v>
      </c>
      <c r="X24" s="21">
        <f>IF(E24=0,0,SUM(T24:W24))</f>
        <v>0</v>
      </c>
    </row>
    <row r="26" spans="1:30" s="10" customFormat="1" ht="29.25" customHeight="1">
      <c r="A26" s="3" t="s">
        <v>0</v>
      </c>
      <c r="B26" s="4" t="s">
        <v>1</v>
      </c>
      <c r="C26" s="5" t="s">
        <v>2</v>
      </c>
      <c r="D26" s="5" t="s">
        <v>3</v>
      </c>
      <c r="E26" s="5" t="s">
        <v>4</v>
      </c>
      <c r="F26" s="6" t="s">
        <v>5</v>
      </c>
      <c r="G26" s="7" t="s">
        <v>6</v>
      </c>
      <c r="H26" s="7" t="s">
        <v>41</v>
      </c>
      <c r="I26" s="5" t="s">
        <v>7</v>
      </c>
      <c r="J26" s="8" t="s">
        <v>8</v>
      </c>
      <c r="K26" s="8" t="s">
        <v>9</v>
      </c>
      <c r="L26" s="8" t="s">
        <v>10</v>
      </c>
      <c r="M26" s="8" t="s">
        <v>11</v>
      </c>
      <c r="N26" s="8" t="s">
        <v>12</v>
      </c>
      <c r="O26" s="8" t="s">
        <v>13</v>
      </c>
      <c r="P26" s="8" t="s">
        <v>14</v>
      </c>
      <c r="Q26" s="8" t="s">
        <v>15</v>
      </c>
      <c r="R26" s="8" t="s">
        <v>16</v>
      </c>
      <c r="S26" s="9" t="s">
        <v>17</v>
      </c>
      <c r="T26" s="124" t="s">
        <v>18</v>
      </c>
      <c r="U26" s="125"/>
      <c r="V26" s="125"/>
      <c r="W26" s="125"/>
      <c r="X26" s="126"/>
      <c r="Y26"/>
      <c r="Z26"/>
      <c r="AA26"/>
      <c r="AB26"/>
      <c r="AC26"/>
      <c r="AD26"/>
    </row>
    <row r="27" spans="1:30" ht="32.4">
      <c r="A27" s="11">
        <v>2016</v>
      </c>
      <c r="B27" s="12">
        <v>42594</v>
      </c>
      <c r="C27" s="13" t="s">
        <v>33</v>
      </c>
      <c r="D27" s="13" t="s">
        <v>49</v>
      </c>
      <c r="E27" s="96" t="s">
        <v>74</v>
      </c>
      <c r="F27" s="14">
        <v>0</v>
      </c>
      <c r="G27" s="14">
        <v>0</v>
      </c>
      <c r="H27" s="114" t="s">
        <v>214</v>
      </c>
      <c r="I27" s="13" t="s">
        <v>123</v>
      </c>
      <c r="J27" s="16">
        <f>IF(AND(F27&gt;0)*(G27=0),1,0)</f>
        <v>0</v>
      </c>
      <c r="K27" s="17">
        <f>IF(J27=1,F27,0)</f>
        <v>0</v>
      </c>
      <c r="L27" s="16">
        <f>IF(AND(G27&gt;0)*(F27=0),1,0)</f>
        <v>0</v>
      </c>
      <c r="M27" s="17">
        <f>IF(L27=1,G27,0)</f>
        <v>0</v>
      </c>
      <c r="N27" s="16">
        <f>IF(AND(F27=" ")*(G27=" "),0,IF(AND(F27&gt;0)*(G27&gt;0),1,0))</f>
        <v>0</v>
      </c>
      <c r="O27" s="17">
        <f>IF(N27=1,F27,0)</f>
        <v>0</v>
      </c>
      <c r="P27" s="17">
        <f>IF(N27=1,G27,0)</f>
        <v>0</v>
      </c>
      <c r="Q27" s="16">
        <v>1</v>
      </c>
      <c r="R27" s="16">
        <f>IF(E27&gt;0,1,0)</f>
        <v>1</v>
      </c>
      <c r="S27" s="18">
        <v>0</v>
      </c>
      <c r="T27" s="19">
        <f>IF(F27&lt;&gt;0,0,1)</f>
        <v>1</v>
      </c>
      <c r="U27" s="20">
        <f>IF(F27&gt;0,0,1)</f>
        <v>1</v>
      </c>
      <c r="V27" s="19">
        <f>IF(G27&lt;&gt;0,0,1)</f>
        <v>1</v>
      </c>
      <c r="W27" s="20">
        <f>IF(G27&gt;0,0,1)</f>
        <v>1</v>
      </c>
      <c r="X27" s="21">
        <f>IF(E27=0,0,SUM(T27:W27))</f>
        <v>4</v>
      </c>
    </row>
    <row r="28" spans="1:30" ht="16.2">
      <c r="A28" s="11">
        <v>2016</v>
      </c>
      <c r="B28" s="12">
        <v>42713</v>
      </c>
      <c r="C28" s="13" t="s">
        <v>33</v>
      </c>
      <c r="D28" s="13" t="s">
        <v>49</v>
      </c>
      <c r="E28" s="96" t="s">
        <v>124</v>
      </c>
      <c r="F28" s="14"/>
      <c r="G28" s="14"/>
      <c r="H28" s="14"/>
      <c r="I28" s="13" t="s">
        <v>125</v>
      </c>
      <c r="J28" s="16">
        <f>IF(AND(F28&gt;0)*(G28=0),1,0)</f>
        <v>0</v>
      </c>
      <c r="K28" s="17">
        <f>IF(J28=1,F28,0)</f>
        <v>0</v>
      </c>
      <c r="L28" s="16">
        <f>IF(AND(G28&gt;0)*(F28=0),1,0)</f>
        <v>0</v>
      </c>
      <c r="M28" s="17">
        <f>IF(L28=1,G28,0)</f>
        <v>0</v>
      </c>
      <c r="N28" s="16">
        <f>IF(AND(F28=" ")*(G28=" "),0,IF(AND(F28&gt;0)*(G28&gt;0),1,0))</f>
        <v>0</v>
      </c>
      <c r="O28" s="17">
        <f>IF(N28=1,F28,0)</f>
        <v>0</v>
      </c>
      <c r="P28" s="17">
        <f>IF(N28=1,G28,0)</f>
        <v>0</v>
      </c>
      <c r="Q28" s="16">
        <v>0</v>
      </c>
      <c r="R28" s="16">
        <f>IF(E28&gt;0,1,0)</f>
        <v>1</v>
      </c>
      <c r="S28" s="18">
        <v>1</v>
      </c>
      <c r="T28" s="19">
        <f>IF(F28&lt;&gt;0,0,1)</f>
        <v>1</v>
      </c>
      <c r="U28" s="20">
        <f>IF(F28&gt;0,0,1)</f>
        <v>1</v>
      </c>
      <c r="V28" s="19">
        <f>IF(G28&lt;&gt;0,0,1)</f>
        <v>1</v>
      </c>
      <c r="W28" s="20">
        <f>IF(G28&gt;0,0,1)</f>
        <v>1</v>
      </c>
      <c r="X28" s="21">
        <f>IF(E28=0,0,SUM(T28:W28))</f>
        <v>4</v>
      </c>
    </row>
    <row r="29" spans="1:30">
      <c r="J29" s="42">
        <f t="shared" ref="J29:S29" si="3">SUM(J27:J28)</f>
        <v>0</v>
      </c>
      <c r="K29" s="43">
        <f t="shared" si="3"/>
        <v>0</v>
      </c>
      <c r="L29" s="42">
        <f t="shared" si="3"/>
        <v>0</v>
      </c>
      <c r="M29" s="43">
        <f t="shared" si="3"/>
        <v>0</v>
      </c>
      <c r="N29" s="42">
        <f t="shared" si="3"/>
        <v>0</v>
      </c>
      <c r="O29" s="43">
        <f t="shared" si="3"/>
        <v>0</v>
      </c>
      <c r="P29" s="43">
        <f t="shared" si="3"/>
        <v>0</v>
      </c>
      <c r="Q29" s="42">
        <f t="shared" si="3"/>
        <v>1</v>
      </c>
      <c r="R29" s="42">
        <f t="shared" si="3"/>
        <v>2</v>
      </c>
      <c r="S29" s="44">
        <f t="shared" si="3"/>
        <v>1</v>
      </c>
    </row>
  </sheetData>
  <mergeCells count="11">
    <mergeCell ref="T26:X26"/>
    <mergeCell ref="A3:I3"/>
    <mergeCell ref="T4:X4"/>
    <mergeCell ref="T23:X23"/>
    <mergeCell ref="A1:I1"/>
    <mergeCell ref="T19:X19"/>
    <mergeCell ref="A17:I17"/>
    <mergeCell ref="A18:I18"/>
    <mergeCell ref="A2:I2"/>
    <mergeCell ref="T9:X9"/>
    <mergeCell ref="T13:X13"/>
  </mergeCells>
  <phoneticPr fontId="16" type="noConversion"/>
  <pageMargins left="0" right="0" top="0" bottom="0" header="0.15748031496062992" footer="0.1574803149606299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M19"/>
  <sheetViews>
    <sheetView workbookViewId="0">
      <selection activeCell="B12" sqref="B12:L12"/>
    </sheetView>
  </sheetViews>
  <sheetFormatPr defaultRowHeight="13.2"/>
  <cols>
    <col min="1" max="1" width="2.44140625" customWidth="1"/>
    <col min="2" max="2" width="12.6640625" customWidth="1"/>
    <col min="3" max="3" width="11" customWidth="1"/>
    <col min="4" max="4" width="16.109375" customWidth="1"/>
    <col min="5" max="5" width="13.109375" customWidth="1"/>
    <col min="6" max="6" width="12.5546875" customWidth="1"/>
    <col min="7" max="7" width="15.6640625" customWidth="1"/>
    <col min="8" max="8" width="10.109375" customWidth="1"/>
    <col min="9" max="9" width="14.44140625" customWidth="1"/>
    <col min="10" max="11" width="12.6640625" customWidth="1"/>
    <col min="12" max="12" width="12.5546875" customWidth="1"/>
  </cols>
  <sheetData>
    <row r="1" spans="2:13" ht="45" customHeight="1" thickTop="1" thickBot="1">
      <c r="B1" s="117" t="s">
        <v>49</v>
      </c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"/>
    </row>
    <row r="2" spans="2:13" ht="27" customHeight="1" thickTop="1">
      <c r="B2" s="135" t="s">
        <v>82</v>
      </c>
      <c r="C2" s="135"/>
      <c r="D2" s="135"/>
      <c r="E2" s="135"/>
      <c r="F2" s="135"/>
      <c r="G2" s="135"/>
      <c r="H2" s="135"/>
      <c r="I2" s="135"/>
      <c r="J2" s="136"/>
      <c r="K2" s="136"/>
      <c r="L2" s="136"/>
      <c r="M2" s="1"/>
    </row>
    <row r="3" spans="2:13" ht="29.25" customHeight="1">
      <c r="B3" s="133" t="s">
        <v>79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"/>
    </row>
    <row r="4" spans="2:13" s="27" customFormat="1" ht="37.799999999999997">
      <c r="B4" s="22" t="s">
        <v>20</v>
      </c>
      <c r="C4" s="23" t="s">
        <v>21</v>
      </c>
      <c r="D4" s="24" t="s">
        <v>22</v>
      </c>
      <c r="E4" s="23" t="s">
        <v>23</v>
      </c>
      <c r="F4" s="25" t="s">
        <v>24</v>
      </c>
      <c r="G4" s="24" t="s">
        <v>25</v>
      </c>
      <c r="H4" s="23" t="s">
        <v>26</v>
      </c>
      <c r="I4" s="24" t="s">
        <v>27</v>
      </c>
      <c r="J4" s="26" t="s">
        <v>28</v>
      </c>
      <c r="K4" s="24" t="s">
        <v>29</v>
      </c>
      <c r="L4" s="24" t="s">
        <v>30</v>
      </c>
    </row>
    <row r="5" spans="2:13" hidden="1">
      <c r="E5" s="34"/>
      <c r="J5" s="35"/>
      <c r="K5" s="35"/>
    </row>
    <row r="6" spans="2:13" ht="32.4">
      <c r="B6" s="28" t="s">
        <v>37</v>
      </c>
      <c r="C6" s="29">
        <v>0</v>
      </c>
      <c r="D6" s="64">
        <v>0</v>
      </c>
      <c r="E6" s="29">
        <v>0</v>
      </c>
      <c r="F6" s="64">
        <v>0</v>
      </c>
      <c r="G6" s="64">
        <v>0</v>
      </c>
      <c r="H6" s="29">
        <v>0</v>
      </c>
      <c r="I6" s="64">
        <v>0</v>
      </c>
      <c r="J6" s="29">
        <v>0</v>
      </c>
      <c r="K6" s="29">
        <v>0</v>
      </c>
      <c r="L6" s="29">
        <v>0</v>
      </c>
    </row>
    <row r="7" spans="2:13" ht="6" customHeight="1">
      <c r="B7" s="31"/>
      <c r="C7" s="32"/>
      <c r="D7" s="65"/>
      <c r="E7" s="32"/>
      <c r="F7" s="65"/>
      <c r="G7" s="65"/>
      <c r="H7" s="32"/>
      <c r="I7" s="65"/>
      <c r="J7" s="32"/>
      <c r="K7" s="32"/>
      <c r="L7" s="32"/>
    </row>
    <row r="8" spans="2:13" ht="32.4">
      <c r="B8" s="28" t="s">
        <v>38</v>
      </c>
      <c r="C8" s="29">
        <v>0</v>
      </c>
      <c r="D8" s="64">
        <v>0</v>
      </c>
      <c r="E8" s="29">
        <v>0</v>
      </c>
      <c r="F8" s="64">
        <v>0</v>
      </c>
      <c r="G8" s="64">
        <v>0</v>
      </c>
      <c r="H8" s="29">
        <v>0</v>
      </c>
      <c r="I8" s="64">
        <v>0</v>
      </c>
      <c r="J8" s="29">
        <v>0</v>
      </c>
      <c r="K8" s="29">
        <v>0</v>
      </c>
      <c r="L8" s="29">
        <v>0</v>
      </c>
    </row>
    <row r="9" spans="2:13" ht="6" customHeight="1">
      <c r="B9" s="31"/>
      <c r="C9" s="32"/>
      <c r="D9" s="65"/>
      <c r="E9" s="32"/>
      <c r="F9" s="65"/>
      <c r="G9" s="65"/>
      <c r="H9" s="32"/>
      <c r="I9" s="65"/>
      <c r="J9" s="32"/>
      <c r="K9" s="32"/>
      <c r="L9" s="32"/>
    </row>
    <row r="10" spans="2:13" ht="32.4">
      <c r="B10" s="28" t="s">
        <v>39</v>
      </c>
      <c r="C10" s="29">
        <v>0</v>
      </c>
      <c r="D10" s="64">
        <v>0</v>
      </c>
      <c r="E10" s="29">
        <v>0</v>
      </c>
      <c r="F10" s="64">
        <v>0</v>
      </c>
      <c r="G10" s="64">
        <v>0</v>
      </c>
      <c r="H10" s="29">
        <v>0</v>
      </c>
      <c r="I10" s="64">
        <v>0</v>
      </c>
      <c r="J10" s="29">
        <v>0</v>
      </c>
      <c r="K10" s="29">
        <v>0</v>
      </c>
      <c r="L10" s="29">
        <v>0</v>
      </c>
    </row>
    <row r="11" spans="2:13" ht="16.2">
      <c r="B11" s="31"/>
      <c r="C11" s="32"/>
      <c r="D11" s="65"/>
      <c r="E11" s="32"/>
      <c r="F11" s="65"/>
      <c r="G11" s="65"/>
      <c r="H11" s="32"/>
      <c r="I11" s="65"/>
      <c r="J11" s="32"/>
      <c r="K11" s="32"/>
      <c r="L11" s="32"/>
    </row>
    <row r="12" spans="2:13" ht="27" customHeight="1">
      <c r="B12" s="137" t="s">
        <v>81</v>
      </c>
      <c r="C12" s="137"/>
      <c r="D12" s="137"/>
      <c r="E12" s="137"/>
      <c r="F12" s="137"/>
      <c r="G12" s="137"/>
      <c r="H12" s="137"/>
      <c r="I12" s="137"/>
      <c r="J12" s="138"/>
      <c r="K12" s="138"/>
      <c r="L12" s="138"/>
      <c r="M12" s="1"/>
    </row>
    <row r="13" spans="2:13" ht="29.25" customHeight="1">
      <c r="B13" s="131" t="s">
        <v>80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"/>
    </row>
    <row r="14" spans="2:13" s="27" customFormat="1" ht="37.799999999999997">
      <c r="B14" s="22" t="s">
        <v>20</v>
      </c>
      <c r="C14" s="23" t="s">
        <v>21</v>
      </c>
      <c r="D14" s="24" t="s">
        <v>22</v>
      </c>
      <c r="E14" s="23" t="s">
        <v>23</v>
      </c>
      <c r="F14" s="25" t="s">
        <v>24</v>
      </c>
      <c r="G14" s="24" t="s">
        <v>25</v>
      </c>
      <c r="H14" s="23" t="s">
        <v>26</v>
      </c>
      <c r="I14" s="24" t="s">
        <v>27</v>
      </c>
      <c r="J14" s="26" t="s">
        <v>28</v>
      </c>
      <c r="K14" s="24" t="s">
        <v>29</v>
      </c>
      <c r="L14" s="24" t="s">
        <v>30</v>
      </c>
    </row>
    <row r="15" spans="2:13" ht="32.4">
      <c r="B15" s="28" t="s">
        <v>40</v>
      </c>
      <c r="C15" s="29">
        <v>0</v>
      </c>
      <c r="D15" s="64">
        <v>0</v>
      </c>
      <c r="E15" s="29">
        <v>0</v>
      </c>
      <c r="F15" s="64">
        <v>0</v>
      </c>
      <c r="G15" s="64">
        <v>0</v>
      </c>
      <c r="H15" s="29">
        <v>0</v>
      </c>
      <c r="I15" s="64">
        <v>0</v>
      </c>
      <c r="J15" s="29">
        <v>0</v>
      </c>
      <c r="K15" s="29">
        <v>0</v>
      </c>
      <c r="L15" s="29">
        <v>0</v>
      </c>
    </row>
    <row r="16" spans="2:13" ht="6" customHeight="1">
      <c r="B16" s="31"/>
      <c r="C16" s="32"/>
      <c r="D16" s="65"/>
      <c r="E16" s="32"/>
      <c r="F16" s="65"/>
      <c r="G16" s="65"/>
      <c r="H16" s="32"/>
      <c r="I16" s="65"/>
      <c r="J16" s="32"/>
      <c r="K16" s="32"/>
      <c r="L16" s="32"/>
    </row>
    <row r="17" spans="2:12" ht="48.6">
      <c r="B17" s="28" t="s">
        <v>45</v>
      </c>
      <c r="C17" s="29">
        <v>0</v>
      </c>
      <c r="D17" s="64">
        <v>0</v>
      </c>
      <c r="E17" s="29">
        <v>1</v>
      </c>
      <c r="F17" s="64">
        <v>10374</v>
      </c>
      <c r="G17" s="113" t="s">
        <v>206</v>
      </c>
      <c r="H17" s="29">
        <v>0</v>
      </c>
      <c r="I17" s="64">
        <v>0</v>
      </c>
      <c r="J17" s="29">
        <v>0</v>
      </c>
      <c r="K17" s="29">
        <v>0</v>
      </c>
      <c r="L17" s="29">
        <v>1</v>
      </c>
    </row>
    <row r="18" spans="2:12" ht="6" customHeight="1">
      <c r="B18" s="31"/>
      <c r="C18" s="32"/>
      <c r="D18" s="65"/>
      <c r="E18" s="32"/>
      <c r="F18" s="65"/>
      <c r="G18" s="65"/>
      <c r="H18" s="32"/>
      <c r="I18" s="65"/>
      <c r="J18" s="32"/>
      <c r="K18" s="32"/>
      <c r="L18" s="32"/>
    </row>
    <row r="19" spans="2:12" ht="32.4">
      <c r="B19" s="28" t="s">
        <v>59</v>
      </c>
      <c r="C19" s="29">
        <v>0</v>
      </c>
      <c r="D19" s="64">
        <v>0</v>
      </c>
      <c r="E19" s="29">
        <v>0</v>
      </c>
      <c r="F19" s="64">
        <v>0</v>
      </c>
      <c r="G19" s="64">
        <v>0</v>
      </c>
      <c r="H19" s="29">
        <v>0</v>
      </c>
      <c r="I19" s="64">
        <v>0</v>
      </c>
      <c r="J19" s="29">
        <v>0</v>
      </c>
      <c r="K19" s="29">
        <v>0</v>
      </c>
      <c r="L19" s="29">
        <v>0</v>
      </c>
    </row>
  </sheetData>
  <mergeCells count="5">
    <mergeCell ref="B13:L13"/>
    <mergeCell ref="B3:L3"/>
    <mergeCell ref="B1:L1"/>
    <mergeCell ref="B2:L2"/>
    <mergeCell ref="B12:L12"/>
  </mergeCells>
  <phoneticPr fontId="16" type="noConversion"/>
  <pageMargins left="0" right="0" top="0.5511811023622047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22"/>
  <sheetViews>
    <sheetView workbookViewId="0">
      <selection activeCell="Z6" sqref="Z6"/>
    </sheetView>
  </sheetViews>
  <sheetFormatPr defaultRowHeight="13.2"/>
  <cols>
    <col min="1" max="1" width="11.109375" customWidth="1"/>
    <col min="2" max="2" width="16.6640625" customWidth="1"/>
    <col min="3" max="3" width="14.33203125" customWidth="1"/>
    <col min="4" max="4" width="22.5546875" customWidth="1"/>
    <col min="5" max="5" width="15" customWidth="1"/>
    <col min="6" max="6" width="18.5546875" customWidth="1"/>
    <col min="7" max="7" width="18.44140625" customWidth="1"/>
    <col min="8" max="8" width="29.5546875" customWidth="1"/>
    <col min="9" max="9" width="16.44140625" hidden="1" customWidth="1"/>
    <col min="10" max="11" width="15.44140625" hidden="1" customWidth="1"/>
    <col min="12" max="12" width="17.109375" hidden="1" customWidth="1"/>
    <col min="13" max="13" width="19.88671875" hidden="1" customWidth="1"/>
    <col min="14" max="14" width="22.5546875" hidden="1" customWidth="1"/>
    <col min="15" max="15" width="31.109375" hidden="1" customWidth="1"/>
    <col min="16" max="16" width="21.109375" hidden="1" customWidth="1"/>
    <col min="17" max="17" width="19.6640625" hidden="1" customWidth="1"/>
    <col min="18" max="24" width="9.109375" hidden="1" customWidth="1"/>
  </cols>
  <sheetData>
    <row r="1" spans="1:29" ht="45" customHeight="1" thickTop="1" thickBot="1">
      <c r="A1" s="117" t="s">
        <v>49</v>
      </c>
      <c r="B1" s="128"/>
      <c r="C1" s="128"/>
      <c r="D1" s="128"/>
      <c r="E1" s="128"/>
      <c r="F1" s="128"/>
      <c r="G1" s="128"/>
      <c r="H1" s="129"/>
      <c r="L1" s="1"/>
    </row>
    <row r="2" spans="1:29" ht="27" customHeight="1" thickTop="1">
      <c r="A2" s="139" t="s">
        <v>87</v>
      </c>
      <c r="B2" s="139"/>
      <c r="C2" s="139"/>
      <c r="D2" s="139"/>
      <c r="E2" s="139"/>
      <c r="F2" s="139"/>
      <c r="G2" s="139"/>
      <c r="H2" s="139"/>
      <c r="I2" s="2"/>
      <c r="J2" s="2"/>
      <c r="K2" s="2"/>
      <c r="L2" s="1"/>
    </row>
    <row r="3" spans="1:29" ht="29.25" customHeight="1">
      <c r="A3" s="133" t="s">
        <v>77</v>
      </c>
      <c r="B3" s="133"/>
      <c r="C3" s="133"/>
      <c r="D3" s="133"/>
      <c r="E3" s="133"/>
      <c r="F3" s="133"/>
      <c r="G3" s="133"/>
      <c r="H3" s="133"/>
      <c r="I3" s="2"/>
      <c r="J3" s="2"/>
      <c r="K3" s="2"/>
      <c r="L3" s="1"/>
    </row>
    <row r="4" spans="1:29" s="10" customFormat="1" ht="29.25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7" t="s">
        <v>6</v>
      </c>
      <c r="H4" s="5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9" t="s">
        <v>17</v>
      </c>
      <c r="S4" s="140" t="s">
        <v>18</v>
      </c>
      <c r="T4" s="141"/>
      <c r="U4" s="141"/>
      <c r="V4" s="141"/>
      <c r="W4" s="142"/>
      <c r="X4"/>
      <c r="Y4"/>
      <c r="Z4"/>
      <c r="AA4"/>
      <c r="AB4"/>
      <c r="AC4"/>
    </row>
    <row r="5" spans="1:29" ht="16.8">
      <c r="A5" s="11">
        <v>2011</v>
      </c>
      <c r="B5" s="12"/>
      <c r="C5" s="13" t="s">
        <v>35</v>
      </c>
      <c r="D5" s="13" t="s">
        <v>49</v>
      </c>
      <c r="E5" s="13"/>
      <c r="F5" s="14"/>
      <c r="G5" s="14"/>
      <c r="H5" s="15"/>
      <c r="I5" s="16">
        <f>IF(AND(F5&gt;0)*(G5=0),1,0)</f>
        <v>0</v>
      </c>
      <c r="J5" s="17">
        <f>IF(I5=1,F5,0)</f>
        <v>0</v>
      </c>
      <c r="K5" s="16">
        <f>IF(AND(G5&gt;0)*(F5=0),1,0)</f>
        <v>0</v>
      </c>
      <c r="L5" s="17">
        <f>IF(K5=1,G5,0)</f>
        <v>0</v>
      </c>
      <c r="M5" s="16">
        <f>IF(AND(F5=" ")*(G5=" "),0,IF(AND(F5&gt;0)*(G5&gt;0),1,0))</f>
        <v>0</v>
      </c>
      <c r="N5" s="17">
        <f>IF(M5=1,F5,0)</f>
        <v>0</v>
      </c>
      <c r="O5" s="17">
        <f>IF(M5=1,G5,0)</f>
        <v>0</v>
      </c>
      <c r="P5" s="16">
        <v>0</v>
      </c>
      <c r="Q5" s="16">
        <f>IF(E5&gt;0,1,0)</f>
        <v>0</v>
      </c>
      <c r="R5" s="18">
        <v>0</v>
      </c>
      <c r="S5" s="19">
        <f>IF(F5&lt;&gt;0,0,1)</f>
        <v>1</v>
      </c>
      <c r="T5" s="20">
        <f>IF(F5&gt;0,0,1)</f>
        <v>1</v>
      </c>
      <c r="U5" s="19">
        <f>IF(G5&lt;&gt;0,0,1)</f>
        <v>1</v>
      </c>
      <c r="V5" s="20">
        <f>IF(G5&gt;0,0,1)</f>
        <v>1</v>
      </c>
      <c r="W5" s="21">
        <f>IF(E5=0,0,SUM(S5:V5))</f>
        <v>0</v>
      </c>
    </row>
    <row r="6" spans="1:29" ht="16.8">
      <c r="A6" s="11"/>
      <c r="B6" s="12"/>
      <c r="C6" s="13"/>
      <c r="D6" s="13"/>
      <c r="E6" s="13"/>
      <c r="F6" s="14"/>
      <c r="G6" s="14"/>
      <c r="H6" s="15"/>
      <c r="T6" s="69"/>
      <c r="U6" s="70"/>
      <c r="V6" s="69"/>
      <c r="W6" s="37"/>
    </row>
    <row r="7" spans="1:29" s="10" customFormat="1" ht="29.25" customHeight="1">
      <c r="A7" s="3" t="s">
        <v>0</v>
      </c>
      <c r="B7" s="4" t="s">
        <v>1</v>
      </c>
      <c r="C7" s="5" t="s">
        <v>2</v>
      </c>
      <c r="D7" s="5" t="s">
        <v>3</v>
      </c>
      <c r="E7" s="5" t="s">
        <v>4</v>
      </c>
      <c r="F7" s="6" t="s">
        <v>5</v>
      </c>
      <c r="G7" s="7" t="s">
        <v>6</v>
      </c>
      <c r="H7" s="5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8" t="s">
        <v>15</v>
      </c>
      <c r="Q7" s="8" t="s">
        <v>16</v>
      </c>
      <c r="R7" s="9" t="s">
        <v>17</v>
      </c>
      <c r="S7" s="140" t="s">
        <v>18</v>
      </c>
      <c r="T7" s="141"/>
      <c r="U7" s="141"/>
      <c r="V7" s="141"/>
      <c r="W7" s="142"/>
      <c r="X7"/>
      <c r="Y7"/>
      <c r="Z7"/>
      <c r="AA7"/>
      <c r="AB7"/>
      <c r="AC7"/>
    </row>
    <row r="8" spans="1:29" ht="16.8">
      <c r="A8" s="11">
        <v>2012</v>
      </c>
      <c r="B8" s="12"/>
      <c r="C8" s="13" t="s">
        <v>35</v>
      </c>
      <c r="D8" s="13" t="s">
        <v>49</v>
      </c>
      <c r="E8" s="13"/>
      <c r="F8" s="14"/>
      <c r="G8" s="14"/>
      <c r="H8" s="15"/>
      <c r="I8" s="16">
        <f>IF(AND(F8&gt;0)*(G8=0),1,0)</f>
        <v>0</v>
      </c>
      <c r="J8" s="17">
        <f>IF(I8=1,F8,0)</f>
        <v>0</v>
      </c>
      <c r="K8" s="16">
        <f>IF(AND(G8&gt;0)*(F8=0),1,0)</f>
        <v>0</v>
      </c>
      <c r="L8" s="17">
        <f>IF(K8=1,G8,0)</f>
        <v>0</v>
      </c>
      <c r="M8" s="16">
        <f>IF(AND(F8=" ")*(G8=" "),0,IF(AND(F8&gt;0)*(G8&gt;0),1,0))</f>
        <v>0</v>
      </c>
      <c r="N8" s="17">
        <f>IF(M8=1,F8,0)</f>
        <v>0</v>
      </c>
      <c r="O8" s="17">
        <f>IF(M8=1,G8,0)</f>
        <v>0</v>
      </c>
      <c r="P8" s="16">
        <v>0</v>
      </c>
      <c r="Q8" s="16">
        <f>IF(E8&gt;0,1,0)</f>
        <v>0</v>
      </c>
      <c r="R8" s="18">
        <v>0</v>
      </c>
      <c r="S8" s="19">
        <f>IF(F8&lt;&gt;0,0,1)</f>
        <v>1</v>
      </c>
      <c r="T8" s="20">
        <f>IF(F8&gt;0,0,1)</f>
        <v>1</v>
      </c>
      <c r="U8" s="19">
        <f>IF(G8&lt;&gt;0,0,1)</f>
        <v>1</v>
      </c>
      <c r="V8" s="20">
        <f>IF(G8&gt;0,0,1)</f>
        <v>1</v>
      </c>
      <c r="W8" s="21">
        <f>IF(E8=0,0,SUM(S8:V8))</f>
        <v>0</v>
      </c>
    </row>
    <row r="10" spans="1:29" s="10" customFormat="1" ht="29.25" customHeight="1">
      <c r="A10" s="3" t="s">
        <v>0</v>
      </c>
      <c r="B10" s="4" t="s">
        <v>1</v>
      </c>
      <c r="C10" s="5" t="s">
        <v>2</v>
      </c>
      <c r="D10" s="5" t="s">
        <v>3</v>
      </c>
      <c r="E10" s="5" t="s">
        <v>4</v>
      </c>
      <c r="F10" s="6" t="s">
        <v>5</v>
      </c>
      <c r="G10" s="7" t="s">
        <v>6</v>
      </c>
      <c r="H10" s="5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8" t="s">
        <v>13</v>
      </c>
      <c r="O10" s="8" t="s">
        <v>14</v>
      </c>
      <c r="P10" s="8" t="s">
        <v>15</v>
      </c>
      <c r="Q10" s="8" t="s">
        <v>16</v>
      </c>
      <c r="R10" s="9" t="s">
        <v>17</v>
      </c>
      <c r="S10" s="140" t="s">
        <v>18</v>
      </c>
      <c r="T10" s="141"/>
      <c r="U10" s="141"/>
      <c r="V10" s="141"/>
      <c r="W10" s="142"/>
      <c r="X10"/>
      <c r="Y10"/>
      <c r="Z10"/>
      <c r="AA10"/>
      <c r="AB10"/>
      <c r="AC10"/>
    </row>
    <row r="11" spans="1:29" ht="16.8">
      <c r="A11" s="11">
        <v>2013</v>
      </c>
      <c r="B11" s="12"/>
      <c r="C11" s="13" t="s">
        <v>35</v>
      </c>
      <c r="D11" s="13" t="s">
        <v>49</v>
      </c>
      <c r="E11" s="13"/>
      <c r="F11" s="14"/>
      <c r="G11" s="14"/>
      <c r="H11" s="15"/>
      <c r="I11" s="16">
        <f>IF(AND(F11&gt;0)*(G11=0),1,0)</f>
        <v>0</v>
      </c>
      <c r="J11" s="17">
        <f>IF(I11=1,F11,0)</f>
        <v>0</v>
      </c>
      <c r="K11" s="16">
        <f>IF(AND(G11&gt;0)*(F11=0),1,0)</f>
        <v>0</v>
      </c>
      <c r="L11" s="17">
        <f>IF(K11=1,G11,0)</f>
        <v>0</v>
      </c>
      <c r="M11" s="16">
        <f>IF(AND(F11=" ")*(G11=" "),0,IF(AND(F11&gt;0)*(G11&gt;0),1,0))</f>
        <v>0</v>
      </c>
      <c r="N11" s="17">
        <f>IF(M11=1,F11,0)</f>
        <v>0</v>
      </c>
      <c r="O11" s="17">
        <f>IF(M11=1,G11,0)</f>
        <v>0</v>
      </c>
      <c r="P11" s="16">
        <v>0</v>
      </c>
      <c r="Q11" s="16">
        <f>IF(E11&gt;0,1,0)</f>
        <v>0</v>
      </c>
      <c r="R11" s="18">
        <v>0</v>
      </c>
      <c r="S11" s="19">
        <f>IF(F11&lt;&gt;0,0,1)</f>
        <v>1</v>
      </c>
      <c r="T11" s="20">
        <f>IF(F11&gt;0,0,1)</f>
        <v>1</v>
      </c>
      <c r="U11" s="19">
        <f>IF(G11&lt;&gt;0,0,1)</f>
        <v>1</v>
      </c>
      <c r="V11" s="20">
        <f>IF(G11&gt;0,0,1)</f>
        <v>1</v>
      </c>
      <c r="W11" s="21">
        <f>IF(E11=0,0,SUM(S11:V11))</f>
        <v>0</v>
      </c>
    </row>
    <row r="12" spans="1:29" ht="16.8">
      <c r="A12" s="48"/>
      <c r="B12" s="38"/>
      <c r="C12" s="39"/>
      <c r="D12" s="39"/>
      <c r="E12" s="39"/>
      <c r="F12" s="40"/>
      <c r="G12" s="40"/>
      <c r="H12" s="41"/>
      <c r="I12" s="42"/>
      <c r="J12" s="43"/>
      <c r="K12" s="42"/>
      <c r="L12" s="43"/>
      <c r="M12" s="42"/>
      <c r="N12" s="43"/>
      <c r="O12" s="43"/>
      <c r="P12" s="42"/>
      <c r="Q12" s="42"/>
      <c r="R12" s="44"/>
      <c r="S12" s="45"/>
      <c r="T12" s="46"/>
      <c r="U12" s="45"/>
      <c r="V12" s="46"/>
      <c r="W12" s="45"/>
    </row>
    <row r="13" spans="1:29" ht="27" customHeight="1">
      <c r="A13" s="143" t="s">
        <v>88</v>
      </c>
      <c r="B13" s="143"/>
      <c r="C13" s="143"/>
      <c r="D13" s="143"/>
      <c r="E13" s="143"/>
      <c r="F13" s="143"/>
      <c r="G13" s="143"/>
      <c r="H13" s="143"/>
      <c r="I13" s="42"/>
      <c r="J13" s="43"/>
      <c r="K13" s="42"/>
      <c r="L13" s="43"/>
      <c r="M13" s="42"/>
      <c r="N13" s="43"/>
      <c r="O13" s="43"/>
      <c r="P13" s="42"/>
      <c r="Q13" s="42"/>
      <c r="R13" s="44"/>
      <c r="S13" s="45"/>
      <c r="T13" s="46"/>
      <c r="U13" s="45"/>
      <c r="V13" s="46"/>
      <c r="W13" s="45"/>
    </row>
    <row r="14" spans="1:29" ht="27" customHeight="1">
      <c r="A14" s="131" t="s">
        <v>78</v>
      </c>
      <c r="B14" s="131"/>
      <c r="C14" s="131"/>
      <c r="D14" s="131"/>
      <c r="E14" s="131"/>
      <c r="F14" s="131"/>
      <c r="G14" s="131"/>
      <c r="H14" s="131"/>
    </row>
    <row r="15" spans="1:29" s="10" customFormat="1" ht="29.25" customHeight="1">
      <c r="A15" s="3" t="s">
        <v>0</v>
      </c>
      <c r="B15" s="4" t="s">
        <v>1</v>
      </c>
      <c r="C15" s="5" t="s">
        <v>2</v>
      </c>
      <c r="D15" s="5" t="s">
        <v>3</v>
      </c>
      <c r="E15" s="5" t="s">
        <v>4</v>
      </c>
      <c r="F15" s="6" t="s">
        <v>5</v>
      </c>
      <c r="G15" s="7" t="s">
        <v>6</v>
      </c>
      <c r="H15" s="5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8" t="s">
        <v>13</v>
      </c>
      <c r="O15" s="8" t="s">
        <v>14</v>
      </c>
      <c r="P15" s="8" t="s">
        <v>15</v>
      </c>
      <c r="Q15" s="8" t="s">
        <v>16</v>
      </c>
      <c r="R15" s="9" t="s">
        <v>17</v>
      </c>
      <c r="S15" s="140" t="s">
        <v>18</v>
      </c>
      <c r="T15" s="141"/>
      <c r="U15" s="141"/>
      <c r="V15" s="141"/>
      <c r="W15" s="142"/>
      <c r="X15"/>
      <c r="Y15"/>
      <c r="Z15"/>
      <c r="AA15"/>
      <c r="AB15"/>
      <c r="AC15"/>
    </row>
    <row r="16" spans="1:29" ht="16.8">
      <c r="A16" s="11">
        <v>2014</v>
      </c>
      <c r="B16" s="12"/>
      <c r="C16" s="13" t="s">
        <v>35</v>
      </c>
      <c r="D16" s="13" t="s">
        <v>49</v>
      </c>
      <c r="E16" s="13"/>
      <c r="F16" s="63"/>
      <c r="G16" s="63"/>
      <c r="H16" s="15"/>
      <c r="I16" s="16">
        <f>IF(AND(F16&gt;0)*(G16=0),1,0)</f>
        <v>0</v>
      </c>
      <c r="J16" s="17">
        <f>IF(I16=1,F16,0)</f>
        <v>0</v>
      </c>
      <c r="K16" s="16">
        <f>IF(AND(G16&gt;0)*(F16=0),1,0)</f>
        <v>0</v>
      </c>
      <c r="L16" s="17">
        <f>IF(K16=1,G16,0)</f>
        <v>0</v>
      </c>
      <c r="M16" s="16">
        <f>IF(AND(F16=" ")*(G16=" "),0,IF(AND(F16&gt;0)*(G16&gt;0),1,0))</f>
        <v>0</v>
      </c>
      <c r="N16" s="17">
        <f>IF(M16=1,F16,0)</f>
        <v>0</v>
      </c>
      <c r="O16" s="17">
        <f>IF(M16=1,G16,0)</f>
        <v>0</v>
      </c>
      <c r="P16" s="16">
        <v>0</v>
      </c>
      <c r="Q16" s="16">
        <f>IF(E16&gt;0,1,0)</f>
        <v>0</v>
      </c>
      <c r="R16" s="18">
        <v>0</v>
      </c>
      <c r="S16" s="19">
        <f>IF(F16&lt;&gt;0,0,1)</f>
        <v>1</v>
      </c>
      <c r="T16" s="20">
        <f>IF(F16&gt;0,0,1)</f>
        <v>1</v>
      </c>
      <c r="U16" s="19">
        <f>IF(G16&lt;&gt;0,0,1)</f>
        <v>1</v>
      </c>
      <c r="V16" s="20">
        <f>IF(G16&gt;0,0,1)</f>
        <v>1</v>
      </c>
      <c r="W16" s="21">
        <f>IF(E16=0,0,SUM(S16:V16))</f>
        <v>0</v>
      </c>
    </row>
    <row r="17" spans="1:29" ht="16.8">
      <c r="A17" s="48"/>
      <c r="B17" s="38"/>
      <c r="C17" s="39"/>
      <c r="D17" s="39"/>
      <c r="E17" s="39"/>
      <c r="F17" s="40"/>
      <c r="G17" s="40"/>
      <c r="H17" s="41"/>
      <c r="S17" s="45"/>
      <c r="T17" s="46"/>
      <c r="U17" s="45"/>
      <c r="V17" s="46"/>
      <c r="W17" s="45"/>
    </row>
    <row r="18" spans="1:29" s="10" customFormat="1" ht="29.25" customHeight="1">
      <c r="A18" s="3" t="s">
        <v>0</v>
      </c>
      <c r="B18" s="4" t="s">
        <v>1</v>
      </c>
      <c r="C18" s="5" t="s">
        <v>2</v>
      </c>
      <c r="D18" s="5" t="s">
        <v>3</v>
      </c>
      <c r="E18" s="5" t="s">
        <v>4</v>
      </c>
      <c r="F18" s="6" t="s">
        <v>5</v>
      </c>
      <c r="G18" s="7" t="s">
        <v>6</v>
      </c>
      <c r="H18" s="5" t="s">
        <v>7</v>
      </c>
      <c r="I18" s="8" t="s">
        <v>8</v>
      </c>
      <c r="J18" s="8" t="s">
        <v>9</v>
      </c>
      <c r="K18" s="8" t="s">
        <v>10</v>
      </c>
      <c r="L18" s="8" t="s">
        <v>11</v>
      </c>
      <c r="M18" s="8" t="s">
        <v>12</v>
      </c>
      <c r="N18" s="8" t="s">
        <v>13</v>
      </c>
      <c r="O18" s="8" t="s">
        <v>14</v>
      </c>
      <c r="P18" s="8" t="s">
        <v>15</v>
      </c>
      <c r="Q18" s="8" t="s">
        <v>16</v>
      </c>
      <c r="R18" s="9" t="s">
        <v>17</v>
      </c>
      <c r="S18" s="140" t="s">
        <v>18</v>
      </c>
      <c r="T18" s="141"/>
      <c r="U18" s="141"/>
      <c r="V18" s="141"/>
      <c r="W18" s="142"/>
      <c r="X18"/>
      <c r="Y18"/>
      <c r="Z18"/>
      <c r="AA18"/>
      <c r="AB18"/>
      <c r="AC18"/>
    </row>
    <row r="19" spans="1:29" ht="48.6">
      <c r="A19" s="11">
        <v>2015</v>
      </c>
      <c r="B19" s="12">
        <v>42272</v>
      </c>
      <c r="C19" s="13" t="s">
        <v>35</v>
      </c>
      <c r="D19" s="13" t="s">
        <v>49</v>
      </c>
      <c r="E19" s="13" t="s">
        <v>167</v>
      </c>
      <c r="F19" s="14">
        <v>10374</v>
      </c>
      <c r="G19" s="114" t="s">
        <v>205</v>
      </c>
      <c r="H19" s="13" t="s">
        <v>168</v>
      </c>
      <c r="I19" s="16">
        <f>IF(AND(F19&gt;0)*(G19=0),1,0)</f>
        <v>0</v>
      </c>
      <c r="J19" s="17">
        <f>IF(I19=1,F19,0)</f>
        <v>0</v>
      </c>
      <c r="K19" s="16">
        <f>IF(AND(G19&gt;0)*(F19=0),1,0)</f>
        <v>0</v>
      </c>
      <c r="L19" s="17">
        <f>IF(K19=1,G19,0)</f>
        <v>0</v>
      </c>
      <c r="M19" s="16">
        <f>IF(AND(F19=" ")*(G19=" "),0,IF(AND(F19&gt;0)*(G19&gt;0),1,0))</f>
        <v>1</v>
      </c>
      <c r="N19" s="17">
        <f>IF(M19=1,F19,0)</f>
        <v>10374</v>
      </c>
      <c r="O19" s="17" t="str">
        <f>IF(M19=1,G19,0)</f>
        <v>Non Disponibile - Richiesta di € 292.050,00</v>
      </c>
      <c r="P19" s="16">
        <v>0</v>
      </c>
      <c r="Q19" s="16">
        <f>IF(E19&gt;0,1,0)</f>
        <v>1</v>
      </c>
      <c r="R19" s="18">
        <v>0</v>
      </c>
      <c r="S19" s="19">
        <f>IF(F19&lt;&gt;0,0,1)</f>
        <v>0</v>
      </c>
      <c r="T19" s="20">
        <f>IF(F19&gt;0,0,1)</f>
        <v>0</v>
      </c>
      <c r="U19" s="19">
        <f>IF(G19&lt;&gt;0,0,1)</f>
        <v>0</v>
      </c>
      <c r="V19" s="20">
        <f>IF(G19&gt;0,0,1)</f>
        <v>0</v>
      </c>
      <c r="W19" s="21">
        <f>IF(E19=0,0,SUM(S19:V19))</f>
        <v>0</v>
      </c>
    </row>
    <row r="21" spans="1:29" s="10" customFormat="1" ht="29.25" customHeight="1">
      <c r="A21" s="3" t="s">
        <v>0</v>
      </c>
      <c r="B21" s="4" t="s">
        <v>1</v>
      </c>
      <c r="C21" s="5" t="s">
        <v>2</v>
      </c>
      <c r="D21" s="5" t="s">
        <v>3</v>
      </c>
      <c r="E21" s="5" t="s">
        <v>4</v>
      </c>
      <c r="F21" s="6" t="s">
        <v>5</v>
      </c>
      <c r="G21" s="7" t="s">
        <v>6</v>
      </c>
      <c r="H21" s="5" t="s">
        <v>7</v>
      </c>
      <c r="I21" s="8" t="s">
        <v>8</v>
      </c>
      <c r="J21" s="8" t="s">
        <v>9</v>
      </c>
      <c r="K21" s="8" t="s">
        <v>10</v>
      </c>
      <c r="L21" s="8" t="s">
        <v>11</v>
      </c>
      <c r="M21" s="8" t="s">
        <v>12</v>
      </c>
      <c r="N21" s="8" t="s">
        <v>13</v>
      </c>
      <c r="O21" s="8" t="s">
        <v>14</v>
      </c>
      <c r="P21" s="8" t="s">
        <v>15</v>
      </c>
      <c r="Q21" s="8" t="s">
        <v>16</v>
      </c>
      <c r="R21" s="9" t="s">
        <v>17</v>
      </c>
      <c r="S21" s="140" t="s">
        <v>18</v>
      </c>
      <c r="T21" s="141"/>
      <c r="U21" s="141"/>
      <c r="V21" s="141"/>
      <c r="W21" s="142"/>
      <c r="X21"/>
      <c r="Y21"/>
      <c r="Z21"/>
      <c r="AA21"/>
      <c r="AB21"/>
      <c r="AC21"/>
    </row>
    <row r="22" spans="1:29" ht="16.8">
      <c r="A22" s="11">
        <v>2016</v>
      </c>
      <c r="B22" s="12"/>
      <c r="C22" s="13" t="s">
        <v>35</v>
      </c>
      <c r="D22" s="13" t="s">
        <v>49</v>
      </c>
      <c r="E22" s="13"/>
      <c r="F22" s="14"/>
      <c r="G22" s="14"/>
      <c r="H22" s="15"/>
      <c r="I22" s="16">
        <f>IF(AND(F22&gt;0)*(G22=0),1,0)</f>
        <v>0</v>
      </c>
      <c r="J22" s="17">
        <f>IF(I22=1,F22,0)</f>
        <v>0</v>
      </c>
      <c r="K22" s="16">
        <f>IF(AND(G22&gt;0)*(F22=0),1,0)</f>
        <v>0</v>
      </c>
      <c r="L22" s="17">
        <f>IF(K22=1,G22,0)</f>
        <v>0</v>
      </c>
      <c r="M22" s="16">
        <f>IF(AND(F22=" ")*(G22=" "),0,IF(AND(F22&gt;0)*(G22&gt;0),1,0))</f>
        <v>0</v>
      </c>
      <c r="N22" s="17">
        <f>IF(M22=1,F22,0)</f>
        <v>0</v>
      </c>
      <c r="O22" s="17">
        <f>IF(M22=1,G22,0)</f>
        <v>0</v>
      </c>
      <c r="P22" s="16">
        <v>0</v>
      </c>
      <c r="Q22" s="16">
        <f>IF(E22&gt;0,1,0)</f>
        <v>0</v>
      </c>
      <c r="R22" s="18">
        <v>0</v>
      </c>
      <c r="S22" s="19">
        <f>IF(F22&lt;&gt;0,0,1)</f>
        <v>1</v>
      </c>
      <c r="T22" s="20">
        <f>IF(F22&gt;0,0,1)</f>
        <v>1</v>
      </c>
      <c r="U22" s="19">
        <f>IF(G22&lt;&gt;0,0,1)</f>
        <v>1</v>
      </c>
      <c r="V22" s="20">
        <f>IF(G22&gt;0,0,1)</f>
        <v>1</v>
      </c>
      <c r="W22" s="21">
        <f>IF(E22=0,0,SUM(S22:V22))</f>
        <v>0</v>
      </c>
    </row>
  </sheetData>
  <mergeCells count="11">
    <mergeCell ref="A14:H14"/>
    <mergeCell ref="A1:H1"/>
    <mergeCell ref="A2:H2"/>
    <mergeCell ref="S7:W7"/>
    <mergeCell ref="S21:W21"/>
    <mergeCell ref="A3:H3"/>
    <mergeCell ref="S4:W4"/>
    <mergeCell ref="S15:W15"/>
    <mergeCell ref="S18:W18"/>
    <mergeCell ref="S10:W10"/>
    <mergeCell ref="A13:H13"/>
  </mergeCells>
  <phoneticPr fontId="16" type="noConversion"/>
  <pageMargins left="0" right="0" top="0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M21"/>
  <sheetViews>
    <sheetView workbookViewId="0">
      <selection activeCell="K23" sqref="K23"/>
    </sheetView>
  </sheetViews>
  <sheetFormatPr defaultRowHeight="13.2"/>
  <cols>
    <col min="1" max="1" width="2.44140625" customWidth="1"/>
    <col min="2" max="2" width="12.6640625" customWidth="1"/>
    <col min="3" max="3" width="11" customWidth="1"/>
    <col min="4" max="4" width="15" customWidth="1"/>
    <col min="5" max="5" width="11.109375" customWidth="1"/>
    <col min="6" max="6" width="12.5546875" customWidth="1"/>
    <col min="7" max="7" width="12.6640625" customWidth="1"/>
    <col min="8" max="8" width="10.109375" customWidth="1"/>
    <col min="9" max="9" width="14.44140625" customWidth="1"/>
    <col min="10" max="11" width="12.6640625" customWidth="1"/>
    <col min="12" max="12" width="12.33203125" customWidth="1"/>
  </cols>
  <sheetData>
    <row r="1" spans="2:13" ht="45" customHeight="1" thickTop="1" thickBot="1">
      <c r="B1" s="117" t="s">
        <v>46</v>
      </c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"/>
    </row>
    <row r="2" spans="2:13" ht="29.25" customHeight="1" thickTop="1">
      <c r="B2" s="120" t="s">
        <v>96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"/>
    </row>
    <row r="3" spans="2:13" ht="29.25" customHeight="1">
      <c r="B3" s="122" t="s">
        <v>89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"/>
    </row>
    <row r="4" spans="2:13" s="27" customFormat="1" ht="50.4">
      <c r="B4" s="22" t="s">
        <v>20</v>
      </c>
      <c r="C4" s="23" t="s">
        <v>21</v>
      </c>
      <c r="D4" s="24" t="s">
        <v>22</v>
      </c>
      <c r="E4" s="23" t="s">
        <v>23</v>
      </c>
      <c r="F4" s="25" t="s">
        <v>24</v>
      </c>
      <c r="G4" s="24" t="s">
        <v>25</v>
      </c>
      <c r="H4" s="23" t="s">
        <v>26</v>
      </c>
      <c r="I4" s="24" t="s">
        <v>27</v>
      </c>
      <c r="J4" s="26" t="s">
        <v>28</v>
      </c>
      <c r="K4" s="24" t="s">
        <v>29</v>
      </c>
      <c r="L4" s="24" t="s">
        <v>30</v>
      </c>
    </row>
    <row r="5" spans="2:13" hidden="1">
      <c r="E5" s="34"/>
      <c r="J5" s="35"/>
      <c r="K5" s="35"/>
    </row>
    <row r="6" spans="2:13" ht="9" customHeight="1">
      <c r="B6" s="31"/>
      <c r="C6" s="32"/>
      <c r="D6" s="33"/>
      <c r="E6" s="32"/>
      <c r="F6" s="33"/>
      <c r="G6" s="33"/>
      <c r="H6" s="32"/>
      <c r="I6" s="33"/>
      <c r="J6" s="32"/>
      <c r="K6" s="32"/>
      <c r="L6" s="32"/>
    </row>
    <row r="7" spans="2:13" ht="32.4">
      <c r="B7" s="28" t="s">
        <v>37</v>
      </c>
      <c r="C7" s="29">
        <f ca="1">'Infortuni-Dettaglio'!$K$5</f>
        <v>0</v>
      </c>
      <c r="D7" s="30">
        <f ca="1">'Infortuni-Dettaglio'!$L$5</f>
        <v>0</v>
      </c>
      <c r="E7" s="29">
        <f ca="1">'Infortuni-Dettaglio'!$M$5</f>
        <v>0</v>
      </c>
      <c r="F7" s="30">
        <f ca="1">'Infortuni-Dettaglio'!$N$5</f>
        <v>0</v>
      </c>
      <c r="G7" s="30">
        <f ca="1">'Infortuni-Dettaglio'!$O$5</f>
        <v>0</v>
      </c>
      <c r="H7" s="29">
        <f ca="1">'Infortuni-Dettaglio'!$I$5</f>
        <v>1</v>
      </c>
      <c r="I7" s="30">
        <f ca="1">'Infortuni-Dettaglio'!$J$5</f>
        <v>1300</v>
      </c>
      <c r="J7" s="29">
        <f ca="1">'Infortuni-Dettaglio'!$P$5</f>
        <v>0</v>
      </c>
      <c r="K7" s="29">
        <f ca="1">'Infortuni-Dettaglio'!$R$5</f>
        <v>0</v>
      </c>
      <c r="L7" s="29">
        <f ca="1">'Infortuni-Dettaglio'!$Q$5</f>
        <v>1</v>
      </c>
    </row>
    <row r="8" spans="2:13" ht="9" customHeight="1">
      <c r="B8" s="31"/>
      <c r="C8" s="32"/>
      <c r="D8" s="33"/>
      <c r="E8" s="32"/>
      <c r="F8" s="33"/>
      <c r="G8" s="33"/>
      <c r="H8" s="32"/>
      <c r="I8" s="33"/>
      <c r="J8" s="32"/>
      <c r="K8" s="32"/>
      <c r="L8" s="32"/>
    </row>
    <row r="9" spans="2:13" ht="32.4">
      <c r="B9" s="28" t="s">
        <v>38</v>
      </c>
      <c r="C9" s="29">
        <f ca="1">'Infortuni-Dettaglio'!$K$8</f>
        <v>0</v>
      </c>
      <c r="D9" s="30">
        <f ca="1">'Infortuni-Dettaglio'!$L$8</f>
        <v>0</v>
      </c>
      <c r="E9" s="29">
        <f ca="1">'Infortuni-Dettaglio'!$M$8</f>
        <v>0</v>
      </c>
      <c r="F9" s="30">
        <f ca="1">'Infortuni-Dettaglio'!$N$8</f>
        <v>0</v>
      </c>
      <c r="G9" s="30">
        <f ca="1">'Infortuni-Dettaglio'!$O$8</f>
        <v>0</v>
      </c>
      <c r="H9" s="29">
        <f ca="1">'Infortuni-Dettaglio'!$I$8</f>
        <v>0</v>
      </c>
      <c r="I9" s="30">
        <f ca="1">'Infortuni-Dettaglio'!$J$8</f>
        <v>0</v>
      </c>
      <c r="J9" s="29">
        <f ca="1">'Infortuni-Dettaglio'!$P$8</f>
        <v>0</v>
      </c>
      <c r="K9" s="29">
        <f ca="1">'Infortuni-Dettaglio'!$R$8</f>
        <v>0</v>
      </c>
      <c r="L9" s="29">
        <f ca="1">'Infortuni-Dettaglio'!$Q$8</f>
        <v>0</v>
      </c>
    </row>
    <row r="10" spans="2:13" ht="9" customHeight="1">
      <c r="B10" s="31"/>
      <c r="C10" s="32"/>
      <c r="D10" s="33"/>
      <c r="E10" s="32"/>
      <c r="F10" s="33"/>
      <c r="G10" s="33"/>
      <c r="H10" s="32"/>
      <c r="I10" s="33"/>
      <c r="J10" s="32"/>
      <c r="K10" s="32"/>
      <c r="L10" s="32"/>
    </row>
    <row r="11" spans="2:13" ht="32.4">
      <c r="B11" s="28" t="s">
        <v>39</v>
      </c>
      <c r="C11" s="29">
        <f ca="1">'Infortuni-Dettaglio'!$K$13</f>
        <v>0</v>
      </c>
      <c r="D11" s="30">
        <f ca="1">'Infortuni-Dettaglio'!$L$13</f>
        <v>0</v>
      </c>
      <c r="E11" s="29">
        <f ca="1">'Infortuni-Dettaglio'!$M$13</f>
        <v>0</v>
      </c>
      <c r="F11" s="30">
        <f ca="1">'Infortuni-Dettaglio'!$N$13</f>
        <v>0</v>
      </c>
      <c r="G11" s="30">
        <f ca="1">'Infortuni-Dettaglio'!$O$13</f>
        <v>0</v>
      </c>
      <c r="H11" s="29">
        <f ca="1">'Infortuni-Dettaglio'!$I$13</f>
        <v>1</v>
      </c>
      <c r="I11" s="30">
        <f ca="1">'Infortuni-Dettaglio'!$J$13</f>
        <v>3000</v>
      </c>
      <c r="J11" s="29">
        <f ca="1">'Infortuni-Dettaglio'!$P$13</f>
        <v>1</v>
      </c>
      <c r="K11" s="29">
        <f ca="1">'Infortuni-Dettaglio'!$R$13</f>
        <v>0</v>
      </c>
      <c r="L11" s="29">
        <f ca="1">'Infortuni-Dettaglio'!$Q$13</f>
        <v>2</v>
      </c>
    </row>
    <row r="13" spans="2:13" ht="29.25" customHeight="1">
      <c r="B13" s="120" t="s">
        <v>97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"/>
    </row>
    <row r="14" spans="2:13" ht="29.25" customHeight="1">
      <c r="B14" s="122" t="s">
        <v>90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"/>
    </row>
    <row r="15" spans="2:13" s="27" customFormat="1" ht="50.4">
      <c r="B15" s="22" t="s">
        <v>20</v>
      </c>
      <c r="C15" s="23" t="s">
        <v>21</v>
      </c>
      <c r="D15" s="24" t="s">
        <v>22</v>
      </c>
      <c r="E15" s="23" t="s">
        <v>23</v>
      </c>
      <c r="F15" s="25" t="s">
        <v>24</v>
      </c>
      <c r="G15" s="24" t="s">
        <v>25</v>
      </c>
      <c r="H15" s="23" t="s">
        <v>26</v>
      </c>
      <c r="I15" s="24" t="s">
        <v>27</v>
      </c>
      <c r="J15" s="26" t="s">
        <v>28</v>
      </c>
      <c r="K15" s="24" t="s">
        <v>29</v>
      </c>
      <c r="L15" s="24" t="s">
        <v>30</v>
      </c>
    </row>
    <row r="16" spans="2:13" hidden="1">
      <c r="E16" s="34"/>
      <c r="J16" s="35"/>
      <c r="K16" s="35"/>
    </row>
    <row r="17" spans="2:12" ht="32.4">
      <c r="B17" s="28" t="s">
        <v>40</v>
      </c>
      <c r="C17" s="29">
        <f ca="1">'Infortuni-Dettaglio'!$K$18</f>
        <v>0</v>
      </c>
      <c r="D17" s="30">
        <f ca="1">'Infortuni-Dettaglio'!$L$18</f>
        <v>0</v>
      </c>
      <c r="E17" s="29">
        <f ca="1">'Infortuni-Dettaglio'!$M$18</f>
        <v>0</v>
      </c>
      <c r="F17" s="30">
        <f ca="1">'Infortuni-Dettaglio'!$N$18</f>
        <v>0</v>
      </c>
      <c r="G17" s="30">
        <f ca="1">'Infortuni-Dettaglio'!$O$18</f>
        <v>0</v>
      </c>
      <c r="H17" s="29">
        <f ca="1">'Infortuni-Dettaglio'!$I$18</f>
        <v>0</v>
      </c>
      <c r="I17" s="30">
        <f ca="1">'Infortuni-Dettaglio'!$J$18</f>
        <v>0</v>
      </c>
      <c r="J17" s="29">
        <f ca="1">'Infortuni-Dettaglio'!$P$18</f>
        <v>1</v>
      </c>
      <c r="K17" s="29">
        <f ca="1">'Infortuni-Dettaglio'!$R$18</f>
        <v>0</v>
      </c>
      <c r="L17" s="29">
        <f ca="1">'Infortuni-Dettaglio'!$Q$18</f>
        <v>1</v>
      </c>
    </row>
    <row r="18" spans="2:12" ht="9" customHeight="1">
      <c r="B18" s="31"/>
      <c r="C18" s="32"/>
      <c r="D18" s="33"/>
      <c r="E18" s="32"/>
      <c r="F18" s="33"/>
      <c r="G18" s="33"/>
      <c r="H18" s="32"/>
      <c r="I18" s="33"/>
      <c r="J18" s="32"/>
      <c r="K18" s="32"/>
      <c r="L18" s="32"/>
    </row>
    <row r="19" spans="2:12" ht="32.4">
      <c r="B19" s="28" t="s">
        <v>45</v>
      </c>
      <c r="C19" s="29">
        <f ca="1">'Infortuni-Dettaglio'!$K$24</f>
        <v>0</v>
      </c>
      <c r="D19" s="30">
        <f ca="1">'Infortuni-Dettaglio'!$L$24</f>
        <v>0</v>
      </c>
      <c r="E19" s="29">
        <f ca="1">'Infortuni-Dettaglio'!$M$24</f>
        <v>0</v>
      </c>
      <c r="F19" s="30">
        <f ca="1">'Infortuni-Dettaglio'!$N$24</f>
        <v>0</v>
      </c>
      <c r="G19" s="30">
        <f ca="1">'Infortuni-Dettaglio'!$O$24</f>
        <v>0</v>
      </c>
      <c r="H19" s="29">
        <f ca="1">'Infortuni-Dettaglio'!$I$24</f>
        <v>0</v>
      </c>
      <c r="I19" s="30">
        <f ca="1">'Infortuni-Dettaglio'!$J$24</f>
        <v>0</v>
      </c>
      <c r="J19" s="29">
        <f ca="1">'Infortuni-Dettaglio'!$P$24</f>
        <v>3</v>
      </c>
      <c r="K19" s="29">
        <f ca="1">'Infortuni-Dettaglio'!$R$24</f>
        <v>0</v>
      </c>
      <c r="L19" s="29">
        <f ca="1">'Infortuni-Dettaglio'!$Q$24</f>
        <v>3</v>
      </c>
    </row>
    <row r="20" spans="2:12" ht="9" customHeight="1">
      <c r="B20" s="31"/>
      <c r="C20" s="32"/>
      <c r="D20" s="33"/>
      <c r="E20" s="32"/>
      <c r="F20" s="33"/>
      <c r="G20" s="33"/>
      <c r="H20" s="32"/>
      <c r="I20" s="33"/>
      <c r="J20" s="32"/>
      <c r="K20" s="32"/>
      <c r="L20" s="32"/>
    </row>
    <row r="21" spans="2:12" ht="32.4">
      <c r="B21" s="28" t="s">
        <v>59</v>
      </c>
      <c r="C21" s="29">
        <f ca="1">'Infortuni-Dettaglio'!$K$27</f>
        <v>1</v>
      </c>
      <c r="D21" s="30">
        <f ca="1">'Infortuni-Dettaglio'!$L$27</f>
        <v>375</v>
      </c>
      <c r="E21" s="29">
        <f ca="1">'Infortuni-Dettaglio'!$M$27</f>
        <v>0</v>
      </c>
      <c r="F21" s="30">
        <f ca="1">'Infortuni-Dettaglio'!$N$27</f>
        <v>0</v>
      </c>
      <c r="G21" s="30">
        <f ca="1">'Infortuni-Dettaglio'!$O$27</f>
        <v>0</v>
      </c>
      <c r="H21" s="29">
        <f ca="1">'Infortuni-Dettaglio'!$I$27</f>
        <v>0</v>
      </c>
      <c r="I21" s="30">
        <f ca="1">'Infortuni-Dettaglio'!$J$27</f>
        <v>0</v>
      </c>
      <c r="J21" s="29">
        <f ca="1">'Infortuni-Dettaglio'!$P$27</f>
        <v>0</v>
      </c>
      <c r="K21" s="29">
        <f ca="1">'Infortuni-Dettaglio'!$R$27</f>
        <v>0</v>
      </c>
      <c r="L21" s="29">
        <f ca="1">'Infortuni-Dettaglio'!$Q$27</f>
        <v>1</v>
      </c>
    </row>
  </sheetData>
  <mergeCells count="5">
    <mergeCell ref="B14:L14"/>
    <mergeCell ref="B3:L3"/>
    <mergeCell ref="B1:L1"/>
    <mergeCell ref="B2:L2"/>
    <mergeCell ref="B13:L13"/>
  </mergeCells>
  <phoneticPr fontId="16" type="noConversion"/>
  <pageMargins left="0.47244094488188981" right="0.43307086614173229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18</vt:i4>
      </vt:variant>
    </vt:vector>
  </HeadingPairs>
  <TitlesOfParts>
    <vt:vector size="36" baseType="lpstr">
      <vt:lpstr>Incendio-Riepilogo</vt:lpstr>
      <vt:lpstr>Incendio-Dettaglio</vt:lpstr>
      <vt:lpstr>Elettronica-Riepilogo</vt:lpstr>
      <vt:lpstr>Elettronica-Dettaglio</vt:lpstr>
      <vt:lpstr>Furto-Riepilogo</vt:lpstr>
      <vt:lpstr>Furto-Dettaglio</vt:lpstr>
      <vt:lpstr>Rc Patrimoniale Riepilogo</vt:lpstr>
      <vt:lpstr>Rc Patrimoniale Dettaglio</vt:lpstr>
      <vt:lpstr>Infortuni-Riepilogo</vt:lpstr>
      <vt:lpstr>Infortuni-Dettaglio</vt:lpstr>
      <vt:lpstr>RC Auto L-Matr-Riepilogo </vt:lpstr>
      <vt:lpstr>RC Auto L-Matr-Dettaglio</vt:lpstr>
      <vt:lpstr>Kasko-Riepilogo</vt:lpstr>
      <vt:lpstr>Kasko-Dettaglio</vt:lpstr>
      <vt:lpstr>Tutela-Riepilogo</vt:lpstr>
      <vt:lpstr>Tutela-Dettaglio</vt:lpstr>
      <vt:lpstr>Opere d'Arte-Riepilogo</vt:lpstr>
      <vt:lpstr>Opere d'Arte-Dettaglio </vt:lpstr>
      <vt:lpstr>'Elettronica-Dettaglio'!Area_stampa</vt:lpstr>
      <vt:lpstr>'Elettronica-Riepilogo'!Area_stampa</vt:lpstr>
      <vt:lpstr>'Furto-Dettaglio'!Area_stampa</vt:lpstr>
      <vt:lpstr>'Furto-Riepilogo'!Area_stampa</vt:lpstr>
      <vt:lpstr>'Incendio-Dettaglio'!Area_stampa</vt:lpstr>
      <vt:lpstr>'Incendio-Riepilogo'!Area_stampa</vt:lpstr>
      <vt:lpstr>'Infortuni-Dettaglio'!Area_stampa</vt:lpstr>
      <vt:lpstr>'Infortuni-Riepilogo'!Area_stampa</vt:lpstr>
      <vt:lpstr>'Kasko-Dettaglio'!Area_stampa</vt:lpstr>
      <vt:lpstr>'Kasko-Riepilogo'!Area_stampa</vt:lpstr>
      <vt:lpstr>'Opere d''Arte-Dettaglio '!Area_stampa</vt:lpstr>
      <vt:lpstr>'Opere d''Arte-Riepilogo'!Area_stampa</vt:lpstr>
      <vt:lpstr>'RC Auto L-Matr-Dettaglio'!Area_stampa</vt:lpstr>
      <vt:lpstr>'RC Auto L-Matr-Riepilogo '!Area_stampa</vt:lpstr>
      <vt:lpstr>'Rc Patrimoniale Dettaglio'!Area_stampa</vt:lpstr>
      <vt:lpstr>'Rc Patrimoniale Riepilogo'!Area_stampa</vt:lpstr>
      <vt:lpstr>'Tutela-Dettaglio'!Area_stampa</vt:lpstr>
      <vt:lpstr>'Tutela-Riepilogo'!Area_stampa</vt:lpstr>
    </vt:vector>
  </TitlesOfParts>
  <Company>Marsh &amp; McLennan Companies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 &amp; McLennan Companies</dc:creator>
  <cp:lastModifiedBy>ettore.maggioni</cp:lastModifiedBy>
  <cp:lastPrinted>2017-03-21T14:48:46Z</cp:lastPrinted>
  <dcterms:created xsi:type="dcterms:W3CDTF">2007-07-06T13:15:37Z</dcterms:created>
  <dcterms:modified xsi:type="dcterms:W3CDTF">2017-04-05T13:25:47Z</dcterms:modified>
</cp:coreProperties>
</file>